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20" windowWidth="15180" windowHeight="8835" firstSheet="2" activeTab="3"/>
  </bookViews>
  <sheets>
    <sheet name="Annual Reconciliation" sheetId="3" r:id="rId1"/>
    <sheet name="IERS Report (h)1" sheetId="10" r:id="rId2"/>
    <sheet name="Appendix i" sheetId="2" r:id="rId3"/>
    <sheet name="IERS Report 1" sheetId="12" r:id="rId4"/>
    <sheet name="IERS Report 2" sheetId="8" r:id="rId5"/>
    <sheet name="Report 3" sheetId="13" r:id="rId6"/>
    <sheet name="Report 4" sheetId="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>'[1]last qrt2001'!#REF!</definedName>
    <definedName name="\B">'[1]last qrt2001'!#REF!</definedName>
    <definedName name="\C">'[2]B-SHEET'!#REF!</definedName>
    <definedName name="\D">[3]A!#REF!</definedName>
    <definedName name="\E">[3]A!#REF!</definedName>
    <definedName name="\G">'[2]WEEKLY 1'!#REF!</definedName>
    <definedName name="\I">[3]A!#REF!</definedName>
    <definedName name="\M">[4]AVERAGES!#REF!</definedName>
    <definedName name="\P">[2]RATES!#REF!</definedName>
    <definedName name="\R">[2]RATES!#REF!</definedName>
    <definedName name="\S">'[1]last qrt2001'!#REF!</definedName>
    <definedName name="\T">'[5]Notes1-5'!#REF!</definedName>
    <definedName name="\Z">#REF!</definedName>
    <definedName name="__123Graph_A" hidden="1">'[6]P&amp;L'!#REF!</definedName>
    <definedName name="__123Graph_B" hidden="1">'[2]B-SHEET'!#REF!</definedName>
    <definedName name="__123Graph_C" hidden="1">'[6]P&amp;L'!#REF!</definedName>
    <definedName name="__123Graph_D" hidden="1">'[6]P&amp;L'!#REF!</definedName>
    <definedName name="__123Graph_E" hidden="1">'[6]P&amp;L'!#REF!</definedName>
    <definedName name="__123Graph_F" hidden="1">'[6]P&amp;L'!#REF!</definedName>
    <definedName name="__123Graph_X" hidden="1">[7]TBPRICE!#REF!</definedName>
    <definedName name="_1.00">#REF!</definedName>
    <definedName name="_3.00">#REF!</definedName>
    <definedName name="_31_10_00___Rs">#REF!</definedName>
    <definedName name="_a1">'[8]Sheet1 '!$B$1:$O$99</definedName>
    <definedName name="_bal95">#REF!</definedName>
    <definedName name="_bal96">#REF!</definedName>
    <definedName name="_bal97">#REF!</definedName>
    <definedName name="_bal98">#REF!</definedName>
    <definedName name="_bal99">#REF!</definedName>
    <definedName name="_bla97">#REF!</definedName>
    <definedName name="_cch1">#REF!</definedName>
    <definedName name="_cch2">#REF!</definedName>
    <definedName name="_CHG1">#REF!</definedName>
    <definedName name="_CHG2">#REF!</definedName>
    <definedName name="_CHG3">#REF!</definedName>
    <definedName name="_CHG4">#REF!</definedName>
    <definedName name="_CHG5">#REF!</definedName>
    <definedName name="_CHG6">#REF!</definedName>
    <definedName name="_chg7">#REF!</definedName>
    <definedName name="_Fill" hidden="1">'[2]B-SHEET'!#REF!</definedName>
    <definedName name="_inc95">#REF!</definedName>
    <definedName name="_inc96">#REF!</definedName>
    <definedName name="_inc97">#REF!</definedName>
    <definedName name="_inc98">#REF!</definedName>
    <definedName name="_inc99">#REF!</definedName>
    <definedName name="_isl1">#REF!</definedName>
    <definedName name="_Key1" hidden="1">#REF!</definedName>
    <definedName name="_khi1">[20]PNSC!#REF!</definedName>
    <definedName name="_lhr1">#REF!</definedName>
    <definedName name="_mrt1">#REF!</definedName>
    <definedName name="_Order1" hidden="1">255</definedName>
    <definedName name="_Order2" hidden="1">255</definedName>
    <definedName name="_PP1">#REF!</definedName>
    <definedName name="_PP2">[20]PNSC!#REF!</definedName>
    <definedName name="_PP3">#REF!</definedName>
    <definedName name="_PP4">#REF!</definedName>
    <definedName name="_PP5">#REF!</definedName>
    <definedName name="_RAT95">#REF!</definedName>
    <definedName name="_RAT96">#REF!</definedName>
    <definedName name="_RAT97">#REF!</definedName>
    <definedName name="_RAT98">#REF!</definedName>
    <definedName name="_RAT99">#REF!</definedName>
    <definedName name="_SGL1">'[13]F-RR'!$H$1:$H$65536,'[13]F-RR'!$AI$1:$AI$65536</definedName>
    <definedName name="_Sort" hidden="1">#REF!</definedName>
    <definedName name="A">#REF!</definedName>
    <definedName name="AA">'[2]WEEKLY 1'!#REF!</definedName>
    <definedName name="aaaa">#REF!</definedName>
    <definedName name="AC">#REF!</definedName>
    <definedName name="AC_NO">#REF!</definedName>
    <definedName name="ACU">#REF!</definedName>
    <definedName name="ad">[9]A!$Q$604:$Q$639</definedName>
    <definedName name="amin">[10]Consolidated!$A$1:$L$66</definedName>
    <definedName name="AMJAD">#REF!</definedName>
    <definedName name="AMORT">#REF!</definedName>
    <definedName name="AMT">#REF!</definedName>
    <definedName name="ana">[11]ANA!$Q$1:$Q$65536,[11]ANA!$R$1:$R$65536</definedName>
    <definedName name="ASAD">[12]Liquidity!#REF!</definedName>
    <definedName name="AUCTION">#REF!</definedName>
    <definedName name="AVA">'[13]F-RR'!$I$1:$I$65536,'[13]F-RR'!$AI$1:$AI$65536</definedName>
    <definedName name="AVERAGE2">[4]AVERAGES!#REF!</definedName>
    <definedName name="AVILABLE">#REF!</definedName>
    <definedName name="AVV">[4]AVERAGES!#REF!</definedName>
    <definedName name="B">#REF!</definedName>
    <definedName name="bal00">#REF!</definedName>
    <definedName name="BANKS">[14]BK!$C$4:$E$2131</definedName>
    <definedName name="BB">'[2]WEEKLY 1'!#REF!</definedName>
    <definedName name="bela">#REF!</definedName>
    <definedName name="bla">#REF!</definedName>
    <definedName name="branches">[15]BR!$C$4:$E$115</definedName>
    <definedName name="BREAKUP">#REF!</definedName>
    <definedName name="brokers">#REF!</definedName>
    <definedName name="ca">#REF!</definedName>
    <definedName name="cb">#REF!</definedName>
    <definedName name="CC">'[1]last qrt2001'!#REF!</definedName>
    <definedName name="ccy">#REF!</definedName>
    <definedName name="cd">#REF!</definedName>
    <definedName name="ce">#REF!</definedName>
    <definedName name="cf">#REF!</definedName>
    <definedName name="cg">#REF!</definedName>
    <definedName name="ch">#REF!</definedName>
    <definedName name="CHKT">#REF!</definedName>
    <definedName name="ci">#REF!</definedName>
    <definedName name="cj">#REF!</definedName>
    <definedName name="ck">#REF!</definedName>
    <definedName name="cl">#REF!</definedName>
    <definedName name="cm">#REF!</definedName>
    <definedName name="cn">#REF!</definedName>
    <definedName name="co">#REF!</definedName>
    <definedName name="COI">#REF!</definedName>
    <definedName name="COI_LEND.">#REF!</definedName>
    <definedName name="CONS">#REF!</definedName>
    <definedName name="cons1">#REF!</definedName>
    <definedName name="CONTRA">#REF!</definedName>
    <definedName name="CORRECT">#REF!</definedName>
    <definedName name="cp">#REF!</definedName>
    <definedName name="CR">#REF!</definedName>
    <definedName name="Currency">#REF!</definedName>
    <definedName name="D">#REF!</definedName>
    <definedName name="da">#REF!</definedName>
    <definedName name="DAILY">#REF!</definedName>
    <definedName name="DB">[16]CONS!#REF!</definedName>
    <definedName name="DD">#REF!</definedName>
    <definedName name="DEM_JPY">#REF!</definedName>
    <definedName name="DEP">#REF!</definedName>
    <definedName name="dep00">#REF!</definedName>
    <definedName name="deposit">#REF!</definedName>
    <definedName name="DEPREC">#REF!</definedName>
    <definedName name="Differences">#REF!</definedName>
    <definedName name="Differnces">'[17]Notes1-5'!#REF!</definedName>
    <definedName name="DL">#REF!</definedName>
    <definedName name="dr">#REF!</definedName>
    <definedName name="E">#REF!</definedName>
    <definedName name="EUR_ACU">#REF!</definedName>
    <definedName name="EURO">#REF!</definedName>
    <definedName name="EXP">'[1]last qrt2001'!#REF!</definedName>
    <definedName name="EXPOSURE">#REF!</definedName>
    <definedName name="F">#REF!</definedName>
    <definedName name="FDE">'[18]Notes1-5'!#REF!</definedName>
    <definedName name="FE25_">#REF!</definedName>
    <definedName name="FIB">#REF!</definedName>
    <definedName name="FIB.HOLD.">#REF!</definedName>
    <definedName name="FIB.REPO">#REF!</definedName>
    <definedName name="FIB.REV.REPO">#REF!</definedName>
    <definedName name="FIB_MKT._PRICE">#REF!</definedName>
    <definedName name="FRF_DFL">#REF!</definedName>
    <definedName name="FSD">#REF!</definedName>
    <definedName name="FTC">#REF!</definedName>
    <definedName name="FX">#REF!</definedName>
    <definedName name="FXDEAL">#REF!</definedName>
    <definedName name="G">#REF!</definedName>
    <definedName name="GRAPH">[19]NOSTRO12!$AA$260</definedName>
    <definedName name="GUJ">#REF!</definedName>
    <definedName name="H.O.INTEREST">#REF!</definedName>
    <definedName name="HOL">'[13]F-HL'!$E$1:$E$65536,'[13]F-HL'!$I$1:$I$65536</definedName>
    <definedName name="I">#REF!</definedName>
    <definedName name="II">#REF!</definedName>
    <definedName name="IMRAN">#REF!</definedName>
    <definedName name="INC">'[1]last qrt2001'!#REF!</definedName>
    <definedName name="inc00">#REF!</definedName>
    <definedName name="INT.PROVISION">#REF!</definedName>
    <definedName name="INT_SUMMARY">#REF!</definedName>
    <definedName name="INTPAIDREPO">#REF!</definedName>
    <definedName name="ISD">#REF!</definedName>
    <definedName name="ISL">#REF!</definedName>
    <definedName name="J">#REF!</definedName>
    <definedName name="K">#REF!</definedName>
    <definedName name="KAR">[20]PNSC!#REF!</definedName>
    <definedName name="L">#REF!</definedName>
    <definedName name="LAHORE">#REF!</definedName>
    <definedName name="LHR">#REF!</definedName>
    <definedName name="LOGO">'[2]B-SHEET'!#REF!</definedName>
    <definedName name="M">#REF!</definedName>
    <definedName name="MLT">#REF!</definedName>
    <definedName name="mm">#REF!</definedName>
    <definedName name="MRT">#REF!</definedName>
    <definedName name="N">#REF!</definedName>
    <definedName name="NET">#REF!</definedName>
    <definedName name="NEW">#REF!</definedName>
    <definedName name="NOP">#REF!</definedName>
    <definedName name="O">[21]Liquidity!#REF!</definedName>
    <definedName name="OPEN">#REF!</definedName>
    <definedName name="OPEN1">#REF!</definedName>
    <definedName name="OTH">#REF!</definedName>
    <definedName name="P">[21]Liquidity!#REF!</definedName>
    <definedName name="PDA">[3]A!#REF!</definedName>
    <definedName name="PDL">[3]A!#REF!</definedName>
    <definedName name="PER">#REF!</definedName>
    <definedName name="PEW">#REF!</definedName>
    <definedName name="PIB">#REF!</definedName>
    <definedName name="PLC">#REF!</definedName>
    <definedName name="PRE">[13]SUM!$D$1:$D$65536,[13]SUM!$F$1:$F$65536</definedName>
    <definedName name="PRICE">#REF!</definedName>
    <definedName name="_xlnm.Print_Area" localSheetId="6">'Report 4'!$A$3:$E$36</definedName>
    <definedName name="prvs">#REF!</definedName>
    <definedName name="Q">#REF!</definedName>
    <definedName name="QUETTA">#REF!</definedName>
    <definedName name="R_RFIB">#REF!</definedName>
    <definedName name="R_RNIT">#REF!</definedName>
    <definedName name="R_RTB">#REF!</definedName>
    <definedName name="rat">#REF!</definedName>
    <definedName name="RAT00">#REF!</definedName>
    <definedName name="RATES">#REF!</definedName>
    <definedName name="RAWALPINDI">#REF!</definedName>
    <definedName name="RE">'[13]F-REP'!$D$1:$D$65536,'[13]F-REP'!$G$1:$G$65536</definedName>
    <definedName name="REC">#REF!</definedName>
    <definedName name="REPO">[2]RATES!#REF!</definedName>
    <definedName name="repo1">[2]RATES!#REF!</definedName>
    <definedName name="REPO5">[2]RATES!#REF!</definedName>
    <definedName name="REPOFIB">#REF!</definedName>
    <definedName name="REPONIT">#REF!</definedName>
    <definedName name="REPORT">#REF!</definedName>
    <definedName name="REPOTB">#REF!</definedName>
    <definedName name="REPOTFC">#REF!</definedName>
    <definedName name="RR">'[13]F-RR'!$E$1:$E$65536,'[13]F-RR'!$H$1:$H$65536</definedName>
    <definedName name="SAUDI_PAK_COMM._BANK_LTD">"sum"</definedName>
    <definedName name="SBP">'[22]Notes1-5'!#REF!</definedName>
    <definedName name="sdsa">[23]A!$AX$5:$AX$129</definedName>
    <definedName name="SETT">#REF!</definedName>
    <definedName name="SFR_ITL">#REF!</definedName>
    <definedName name="SGL">'[13]F-HL'!$I$1:$I$65536,'[13]F-HL'!$AH$1:$AH$65536</definedName>
    <definedName name="SHAMS">#REF!</definedName>
    <definedName name="SHARES">#REF!</definedName>
    <definedName name="SKT">#REF!</definedName>
    <definedName name="SSGL">'[13]F-HL'!$I$1:$I$65536,'[13]F-HL'!$AH$1:$AH$65536</definedName>
    <definedName name="summ">[24]FBP!#REF!</definedName>
    <definedName name="SUMMARY">#REF!</definedName>
    <definedName name="T.B.REV.REPO">#REF!</definedName>
    <definedName name="T.BILL.REPO">#REF!</definedName>
    <definedName name="TABLE">#REF!</definedName>
    <definedName name="TB">#REF!</definedName>
    <definedName name="TFCLEND">#REF!</definedName>
    <definedName name="TOT_SEC">#REF!</definedName>
    <definedName name="TRF">'[1]last qrt2001'!#REF!</definedName>
    <definedName name="TRY.BILL.HOLD.">#REF!</definedName>
    <definedName name="USD_GBP">#REF!</definedName>
    <definedName name="W">#REF!</definedName>
    <definedName name="X">#REF!</definedName>
    <definedName name="XX">'[1]last qrt2001'!#REF!</definedName>
    <definedName name="Z">#REF!</definedName>
    <definedName name="ZCONS">#REF!</definedName>
    <definedName name="ZISL">#REF!</definedName>
    <definedName name="ZKHI">#REF!</definedName>
    <definedName name="ZLHR">#REF!</definedName>
    <definedName name="ZMRT">#REF!</definedName>
  </definedNames>
  <calcPr calcId="125725"/>
</workbook>
</file>

<file path=xl/calcChain.xml><?xml version="1.0" encoding="utf-8"?>
<calcChain xmlns="http://schemas.openxmlformats.org/spreadsheetml/2006/main">
  <c r="G12" i="12"/>
  <c r="K12"/>
  <c r="E12"/>
  <c r="E11"/>
  <c r="I12" i="10"/>
  <c r="J12"/>
  <c r="J11"/>
  <c r="J19"/>
  <c r="I11"/>
  <c r="I19"/>
  <c r="H19"/>
  <c r="D12"/>
  <c r="E12" s="1"/>
  <c r="E19" s="1"/>
  <c r="E20" s="1"/>
  <c r="D11"/>
  <c r="E11"/>
  <c r="F11"/>
  <c r="F12"/>
  <c r="G12" s="1"/>
  <c r="K11"/>
  <c r="K12"/>
  <c r="K19" s="1"/>
  <c r="F23" s="1"/>
  <c r="G11"/>
  <c r="J12" i="12"/>
  <c r="H12" s="1"/>
  <c r="G11"/>
  <c r="K11"/>
  <c r="J11"/>
  <c r="H11" s="1"/>
  <c r="F24" i="10" l="1"/>
  <c r="F19"/>
  <c r="F20" l="1"/>
  <c r="F25" s="1"/>
  <c r="G19"/>
</calcChain>
</file>

<file path=xl/sharedStrings.xml><?xml version="1.0" encoding="utf-8"?>
<sst xmlns="http://schemas.openxmlformats.org/spreadsheetml/2006/main" count="223" uniqueCount="172">
  <si>
    <t>Islamic Export Refinance Scheme</t>
  </si>
  <si>
    <t>Authorised</t>
  </si>
  <si>
    <t>Total</t>
  </si>
  <si>
    <t>Transfer to/(from) Takaful Fund  =</t>
  </si>
  <si>
    <t>* As per audited statements of the Bank</t>
  </si>
  <si>
    <t xml:space="preserve">Name of Islamic Bank </t>
  </si>
  <si>
    <t>For the Year ended _________________</t>
  </si>
  <si>
    <t>Sr. No.</t>
  </si>
  <si>
    <t>Signatory of (Bank Name)</t>
  </si>
  <si>
    <t>1st Jan - 31st Mar</t>
  </si>
  <si>
    <t xml:space="preserve">1st Apr - 30th Jun </t>
  </si>
  <si>
    <t xml:space="preserve">1st Jul - 30th Sept </t>
  </si>
  <si>
    <t>1st Oct - 31st Dec</t>
  </si>
  <si>
    <t>For the Quarter</t>
  </si>
  <si>
    <t>Name of Bank</t>
  </si>
  <si>
    <t>Authorised Signatory of SBP BSC (Bank)</t>
  </si>
  <si>
    <t>Annual Reconciliation Report of SBP Share in the Profit of Musharaka Pool</t>
  </si>
  <si>
    <t>IERS - Report 1</t>
  </si>
  <si>
    <t>IERS - Report 2</t>
  </si>
  <si>
    <t>IERS - Report 3</t>
  </si>
  <si>
    <t>IERS - Report 4</t>
  </si>
  <si>
    <t>Annual Consolidated Position of Takaful Fund</t>
  </si>
  <si>
    <t>SBP</t>
  </si>
  <si>
    <t>Bank</t>
  </si>
  <si>
    <t>Summary Report of Provisional Profit Payment</t>
  </si>
  <si>
    <t>SBP Share of Profit determined by Auditors =</t>
  </si>
  <si>
    <t>Provisional Profit Paid to SBP =</t>
  </si>
  <si>
    <t>A)</t>
  </si>
  <si>
    <t>B)</t>
  </si>
  <si>
    <t>(A-B)</t>
  </si>
  <si>
    <t>FINANCING UNDER THE MUSHARAKA POOL OF IERS</t>
  </si>
  <si>
    <t xml:space="preserve">(Name of Bank) </t>
  </si>
  <si>
    <t>S.NO</t>
  </si>
  <si>
    <t>Sector</t>
  </si>
  <si>
    <t>No. Of Companies Based On Selection Criteria Of</t>
  </si>
  <si>
    <t>ROE</t>
  </si>
  <si>
    <t>Credit Rating</t>
  </si>
  <si>
    <t>Textile &amp; Textile products</t>
  </si>
  <si>
    <t>Ready Made Garments</t>
  </si>
  <si>
    <t>Knitted/hosiery Garments</t>
  </si>
  <si>
    <t>Dyed Printed Fabric</t>
  </si>
  <si>
    <t>Leather &amp; products</t>
  </si>
  <si>
    <t>Footwear/shoes</t>
  </si>
  <si>
    <t>Leather Garments</t>
  </si>
  <si>
    <t>Finished Leather</t>
  </si>
  <si>
    <t>Others</t>
  </si>
  <si>
    <t>Edible Goods</t>
  </si>
  <si>
    <t>Rice</t>
  </si>
  <si>
    <t>Fruits/ Vegetables</t>
  </si>
  <si>
    <t>Machinery</t>
  </si>
  <si>
    <t>Metal Products</t>
  </si>
  <si>
    <t>Engineering Goods</t>
  </si>
  <si>
    <t>Cutlery</t>
  </si>
  <si>
    <t>Surgical Goods</t>
  </si>
  <si>
    <t>Carpets</t>
  </si>
  <si>
    <t>Sports Goods</t>
  </si>
  <si>
    <t xml:space="preserve">Handicrafts </t>
  </si>
  <si>
    <t>Wood Furniture</t>
  </si>
  <si>
    <t>Cement</t>
  </si>
  <si>
    <t>Medicines &amp; Chemicals</t>
  </si>
  <si>
    <t xml:space="preserve">Other Miscellaneous </t>
  </si>
  <si>
    <t>Rate of Profit of Musharaka Pool</t>
  </si>
  <si>
    <t>(Name and Designation of the</t>
  </si>
  <si>
    <t>Authorized Officer of the bank)</t>
  </si>
  <si>
    <t>General Instructions</t>
  </si>
  <si>
    <r>
      <t>1.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This statement will replace the Appendix I of IERS.</t>
    </r>
  </si>
  <si>
    <r>
      <t>2.</t>
    </r>
    <r>
      <rPr>
        <sz val="7"/>
        <rFont val="Times New Roman"/>
        <family val="1"/>
      </rPr>
      <t xml:space="preserve">       </t>
    </r>
    <r>
      <rPr>
        <sz val="11"/>
        <rFont val="Calibri"/>
        <family val="2"/>
      </rPr>
      <t>The Statement shall be submitted by the Head Office of the Islamic Bank/Islamic Banking branch of conventional bank within 21 working days from end of Quarter to the Refinance Division, SME Finance Department.</t>
    </r>
  </si>
  <si>
    <t>Averge rate of Profit Paid to SBP</t>
  </si>
  <si>
    <t>Stock market  Performance</t>
  </si>
  <si>
    <t>Appendix I</t>
  </si>
  <si>
    <t>Average Rate Of Profit Charged To Borrowers on Financing Reported in Column 5</t>
  </si>
  <si>
    <t>Average Rate Of Profit Charged To Borrowers on Financing Reported in Column 6</t>
  </si>
  <si>
    <t>To be submitted by the Head Office of the Islamic Bank to Refinance Division, SME Finance Department,  within 7 days of publication of Annual Audited Accounts</t>
  </si>
  <si>
    <t>No. of Days o/s</t>
  </si>
  <si>
    <t>a</t>
  </si>
  <si>
    <t>b</t>
  </si>
  <si>
    <t>c</t>
  </si>
  <si>
    <t>g</t>
  </si>
  <si>
    <t>h</t>
  </si>
  <si>
    <t>i</t>
  </si>
  <si>
    <t xml:space="preserve">d=a/c  </t>
  </si>
  <si>
    <t xml:space="preserve">e=b/c  </t>
  </si>
  <si>
    <t>f=d+e</t>
  </si>
  <si>
    <t xml:space="preserve">Actual Share in Musharaka Pool       </t>
  </si>
  <si>
    <t>j</t>
  </si>
  <si>
    <t xml:space="preserve">Average Share </t>
  </si>
  <si>
    <t>Total Earning of the Pool</t>
  </si>
  <si>
    <t>Total               (h+i)</t>
  </si>
  <si>
    <t>Bank (a*rate*days outstanding/365)</t>
  </si>
  <si>
    <t>Provisional Profit Paid to SBP at previous Quarter's rate</t>
  </si>
  <si>
    <t>Profit Share of  SBP based on Actual earnings rate of Quarter*</t>
  </si>
  <si>
    <t>* Determined post Audit</t>
  </si>
  <si>
    <t>Finance Outstanding  From Bank’s Sources</t>
  </si>
  <si>
    <t>As on Quarter Ended MAR/JUN/SEPT/DEC  20__</t>
  </si>
  <si>
    <t>Refinance Outstanding  From SBP Under IERS</t>
  </si>
  <si>
    <t>For the Quarter of MAR/JUN/SEPT/DEC of 20__</t>
  </si>
  <si>
    <t xml:space="preserve">Profit Calculation </t>
  </si>
  <si>
    <t>Rates used in Example</t>
  </si>
  <si>
    <t xml:space="preserve">Quarter's Acutal Rate of earningof the Musharaka Pool </t>
  </si>
  <si>
    <t xml:space="preserve">EFS Refinance Rate </t>
  </si>
  <si>
    <t>Rs in Millions</t>
  </si>
  <si>
    <t xml:space="preserve">Amount outstanding in the Musharaka Pool                </t>
  </si>
  <si>
    <t xml:space="preserve">Calculation of Provisional Profit Payments                                                    [amount outstanding x rate x no. of days amount is outstanding /365]   </t>
  </si>
  <si>
    <t>SBP          (a*rate*days outstanding/ 365)</t>
  </si>
  <si>
    <t>Provisional Profit Calculation</t>
  </si>
  <si>
    <t>Rate for Provisional Profit Payment for the Quarter*</t>
  </si>
  <si>
    <t>* Rate of Previous Quarter should be used to calculate profit of the reporting quarter. Eg., for profit payments of quarter ended June, actual earnign/rate of March quarter fo that year will be used.</t>
  </si>
  <si>
    <t>This report is to be submitted by the Head Office of the Islamic Bank to SBP BSC (Bank) Office where Takaful fund is maintained  by 7th of each month</t>
  </si>
  <si>
    <t xml:space="preserve">Bank's Profit share at previous quarter's actual earning [Bank's Average share in pool x Total Pool Earning] </t>
  </si>
  <si>
    <t xml:space="preserve">SBP's Profit share at previous quarter's actual earning [SBP's Average share in pool x Total Pool Earning] </t>
  </si>
  <si>
    <t xml:space="preserve">* Previous quarter's actual earning rate of the Musharaka Pool </t>
  </si>
  <si>
    <t>..</t>
  </si>
  <si>
    <t>If Musharaka Pool's exposure to a sector not listed above is more than 10% please add the sector to the list and mention details.</t>
  </si>
  <si>
    <t>Finance Outstanding  under the Musharaka Pool at the end of period (Rs in Millions)</t>
  </si>
  <si>
    <t>Rate of profit Payment</t>
  </si>
  <si>
    <t>SBP BSC (Bank)                         Office</t>
  </si>
  <si>
    <t>For the Month  _______________________</t>
  </si>
  <si>
    <t>Amount Outstanding in Musharaka Pool</t>
  </si>
  <si>
    <t xml:space="preserve">Previous Month's Declared rate on Musharaka Pool </t>
  </si>
  <si>
    <t>(a)</t>
  </si>
  <si>
    <t>(b)</t>
  </si>
  <si>
    <t>(e)</t>
  </si>
  <si>
    <t>(f)</t>
  </si>
  <si>
    <t>(Rs. in Millions)</t>
  </si>
  <si>
    <t xml:space="preserve">Summary Report of SBP's Share in Profit </t>
  </si>
  <si>
    <t>Month</t>
  </si>
  <si>
    <t>Provisional Profit Paid as SBP's Share</t>
  </si>
  <si>
    <t>SBP's Share in Profit*</t>
  </si>
  <si>
    <t>* As per Audited Accounts</t>
  </si>
  <si>
    <t>©</t>
  </si>
  <si>
    <t>(d=c-b)</t>
  </si>
  <si>
    <t>(C-)</t>
  </si>
  <si>
    <t>(d=b+c)</t>
  </si>
  <si>
    <t>For the Quarter ended MAR/JUN/SEPT/DEC of 20__</t>
  </si>
  <si>
    <t>To be submitted toRefinance Division, SMEFD by the Islamic Banks/Conventional Banks availing IERS within 10 days of end of each quarter</t>
  </si>
  <si>
    <t xml:space="preserve">Provisional Profit to be paid to SBP </t>
  </si>
  <si>
    <t>Authorised Signatory of Bank</t>
  </si>
  <si>
    <t>January</t>
  </si>
  <si>
    <t xml:space="preserve">Year Ended ___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</si>
  <si>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</si>
  <si>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</si>
  <si>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</si>
  <si>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</si>
  <si>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</si>
  <si>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</si>
  <si>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</si>
  <si>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</si>
  <si>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</si>
  <si>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</si>
  <si>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</si>
  <si>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Weightages assigned at beginning of month</t>
  </si>
  <si>
    <t>Profit  Rate</t>
  </si>
  <si>
    <t>(j=(b*h)*(days outstandings /365)</t>
  </si>
  <si>
    <t>For the Month Ended</t>
  </si>
  <si>
    <t>To be submitted toRefinance Division, SMEFD by the SBP BSC Offices by 10th of each month</t>
  </si>
  <si>
    <t xml:space="preserve">Amount of Provisional Profit Payments  of SBP's Share in Musharaka Pool </t>
  </si>
  <si>
    <t xml:space="preserve">SBP BSC (Bank) Karachi Office </t>
  </si>
  <si>
    <t>Takaful Fund Balance at Quarter end</t>
  </si>
  <si>
    <t>Closing Balance</t>
  </si>
  <si>
    <t>Opening Balance</t>
  </si>
  <si>
    <t>(balance brought forward from previous quarters)</t>
  </si>
  <si>
    <t>Transfer to/from Takaful Fund at year end**</t>
  </si>
  <si>
    <t>** As per Clause 1.15 of IERS</t>
  </si>
  <si>
    <t>Outstanding Balance of Takaful Fund at Year End</t>
  </si>
  <si>
    <t>For the Quarter Ended _____</t>
  </si>
  <si>
    <t>(Statement to be submitted to Refinance Division, SMEFD, within 10 days of end of Quarter by the SBP BSC Karachi Office, providing amounts of transfers made to/from the Takaful Fund by Islamic Banks/ Islamic Banking Operations of Conventional Banks.)</t>
  </si>
  <si>
    <t>(h = e*f)</t>
  </si>
  <si>
    <t>(I = e*g)</t>
  </si>
  <si>
    <t>(g )</t>
  </si>
  <si>
    <t>To be submitted toRefinance Division, SMEFD by the Islamic Banks/Conventional Banks availing IERS within 10 days of completion of  Annual Audit of Bank including Special Audit of Musharaka Pool as per Clause 1.12 of IERS</t>
  </si>
  <si>
    <t>…</t>
  </si>
  <si>
    <t>….</t>
  </si>
</sst>
</file>

<file path=xl/styles.xml><?xml version="1.0" encoding="utf-8"?>
<styleSheet xmlns="http://schemas.openxmlformats.org/spreadsheetml/2006/main">
  <numFmts count="12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0_)"/>
    <numFmt numFmtId="167" formatCode="_-* #,##0_-;\-* #,##0_-;_-* &quot;-&quot;_-;_-@_-"/>
    <numFmt numFmtId="168" formatCode="_-* #,##0.00_-;\-* #,##0.00_-;_-* &quot;-&quot;??_-;_-@_-"/>
    <numFmt numFmtId="169" formatCode="_-&quot;$&quot;* #,##0_-;\-&quot;$&quot;* #,##0_-;_-&quot;$&quot;* &quot;-&quot;_-;_-@_-"/>
    <numFmt numFmtId="170" formatCode="_-&quot;$&quot;* #,##0.00_-;\-&quot;$&quot;* #,##0.00_-;_-&quot;$&quot;* &quot;-&quot;??_-;_-@_-"/>
    <numFmt numFmtId="171" formatCode="0.000%"/>
    <numFmt numFmtId="172" formatCode="0.0%"/>
    <numFmt numFmtId="173" formatCode="_(* #,##0.0000_);_(* \(#,##0.0000\);_(* &quot;-&quot;??_);_(@_)"/>
    <numFmt numFmtId="174" formatCode="0.000"/>
  </numFmts>
  <fonts count="29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Garamond"/>
      <family val="1"/>
    </font>
    <font>
      <b/>
      <sz val="12"/>
      <name val="Arial"/>
      <family val="2"/>
    </font>
    <font>
      <sz val="8"/>
      <name val="Arial"/>
      <family val="2"/>
    </font>
    <font>
      <b/>
      <i/>
      <sz val="16"/>
      <name val="Helv"/>
    </font>
    <font>
      <sz val="6"/>
      <name val="Tms Rmn"/>
    </font>
    <font>
      <sz val="10"/>
      <name val="Garamond"/>
      <family val="1"/>
    </font>
    <font>
      <sz val="12"/>
      <name val="Garamond"/>
      <family val="1"/>
    </font>
    <font>
      <i/>
      <sz val="12"/>
      <name val="Garamond"/>
      <family val="1"/>
    </font>
    <font>
      <b/>
      <i/>
      <sz val="12"/>
      <name val="Garamond"/>
      <family val="1"/>
    </font>
    <font>
      <sz val="12"/>
      <name val="Times New Roman"/>
      <family val="1"/>
    </font>
    <font>
      <sz val="14"/>
      <name val="Times New Roman"/>
      <family val="1"/>
    </font>
    <font>
      <sz val="10"/>
      <name val="Arial"/>
    </font>
    <font>
      <sz val="11"/>
      <name val="Times New Roman"/>
      <family val="1"/>
    </font>
    <font>
      <sz val="8"/>
      <name val="Arial"/>
    </font>
    <font>
      <b/>
      <sz val="12"/>
      <name val="Times New Roman"/>
      <family val="1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7"/>
      <name val="Times New Roman"/>
      <family val="1"/>
    </font>
    <font>
      <b/>
      <sz val="9"/>
      <name val="Calibri"/>
      <family val="2"/>
    </font>
    <font>
      <b/>
      <sz val="13"/>
      <name val="Calibri"/>
      <family val="2"/>
    </font>
    <font>
      <sz val="12"/>
      <name val="Calibri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1" fontId="4" fillId="0" borderId="1" applyFont="0" applyBorder="0" applyAlignment="0">
      <alignment horizontal="center"/>
    </xf>
    <xf numFmtId="43" fontId="1" fillId="0" borderId="0" applyFont="0" applyFill="0" applyBorder="0" applyAlignment="0" applyProtection="0"/>
    <xf numFmtId="38" fontId="5" fillId="2" borderId="0" applyNumberFormat="0" applyBorder="0" applyAlignment="0" applyProtection="0"/>
    <xf numFmtId="10" fontId="5" fillId="3" borderId="2" applyNumberFormat="0" applyBorder="0" applyAlignment="0" applyProtection="0"/>
    <xf numFmtId="166" fontId="6" fillId="0" borderId="0"/>
    <xf numFmtId="0" fontId="7" fillId="0" borderId="3"/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82">
    <xf numFmtId="0" fontId="0" fillId="0" borderId="0" xfId="0"/>
    <xf numFmtId="164" fontId="3" fillId="0" borderId="0" xfId="2" applyNumberFormat="1" applyFont="1" applyFill="1" applyBorder="1" applyAlignment="1">
      <alignment horizontal="left"/>
    </xf>
    <xf numFmtId="164" fontId="3" fillId="0" borderId="0" xfId="2" quotePrefix="1" applyNumberFormat="1" applyFont="1" applyFill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0" fontId="3" fillId="0" borderId="0" xfId="0" applyFont="1"/>
    <xf numFmtId="0" fontId="3" fillId="0" borderId="2" xfId="0" applyFont="1" applyBorder="1" applyAlignment="1">
      <alignment vertical="center"/>
    </xf>
    <xf numFmtId="0" fontId="9" fillId="0" borderId="4" xfId="0" applyFont="1" applyBorder="1"/>
    <xf numFmtId="0" fontId="3" fillId="0" borderId="2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8" fillId="0" borderId="5" xfId="0" applyFont="1" applyBorder="1"/>
    <xf numFmtId="0" fontId="0" fillId="0" borderId="5" xfId="0" applyBorder="1"/>
    <xf numFmtId="0" fontId="9" fillId="0" borderId="5" xfId="0" applyFont="1" applyBorder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left"/>
    </xf>
    <xf numFmtId="0" fontId="13" fillId="0" borderId="0" xfId="0" applyFont="1" applyAlignment="1"/>
    <xf numFmtId="0" fontId="15" fillId="0" borderId="6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14" fillId="0" borderId="0" xfId="0" applyFont="1" applyBorder="1"/>
    <xf numFmtId="0" fontId="14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8" fillId="0" borderId="0" xfId="0" applyFont="1" applyBorder="1"/>
    <xf numFmtId="0" fontId="0" fillId="0" borderId="0" xfId="0" applyAlignment="1">
      <alignment horizontal="center"/>
    </xf>
    <xf numFmtId="0" fontId="9" fillId="0" borderId="2" xfId="0" applyFont="1" applyBorder="1"/>
    <xf numFmtId="0" fontId="3" fillId="0" borderId="2" xfId="0" applyFont="1" applyBorder="1" applyAlignment="1">
      <alignment horizontal="center"/>
    </xf>
    <xf numFmtId="0" fontId="0" fillId="0" borderId="0" xfId="0" applyBorder="1"/>
    <xf numFmtId="0" fontId="18" fillId="0" borderId="0" xfId="0" applyFont="1"/>
    <xf numFmtId="0" fontId="8" fillId="0" borderId="0" xfId="0" applyFont="1" applyBorder="1" applyAlignment="1">
      <alignment wrapText="1"/>
    </xf>
    <xf numFmtId="0" fontId="0" fillId="0" borderId="10" xfId="0" applyBorder="1"/>
    <xf numFmtId="0" fontId="12" fillId="0" borderId="10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/>
    <xf numFmtId="0" fontId="18" fillId="0" borderId="2" xfId="0" applyFont="1" applyBorder="1"/>
    <xf numFmtId="0" fontId="27" fillId="0" borderId="0" xfId="0" applyFont="1"/>
    <xf numFmtId="0" fontId="3" fillId="0" borderId="0" xfId="0" applyFont="1" applyBorder="1" applyAlignment="1">
      <alignment horizontal="center"/>
    </xf>
    <xf numFmtId="164" fontId="0" fillId="0" borderId="0" xfId="2" applyNumberFormat="1" applyFont="1"/>
    <xf numFmtId="164" fontId="19" fillId="0" borderId="0" xfId="2" applyNumberFormat="1" applyFont="1"/>
    <xf numFmtId="164" fontId="20" fillId="0" borderId="0" xfId="2" applyNumberFormat="1" applyFont="1"/>
    <xf numFmtId="164" fontId="2" fillId="0" borderId="0" xfId="2" applyNumberFormat="1" applyFont="1"/>
    <xf numFmtId="164" fontId="20" fillId="0" borderId="10" xfId="2" applyNumberFormat="1" applyFont="1" applyBorder="1"/>
    <xf numFmtId="164" fontId="0" fillId="0" borderId="11" xfId="2" applyNumberFormat="1" applyFont="1" applyBorder="1"/>
    <xf numFmtId="164" fontId="20" fillId="0" borderId="2" xfId="2" applyNumberFormat="1" applyFont="1" applyBorder="1" applyAlignment="1">
      <alignment horizontal="center" vertical="top" wrapText="1"/>
    </xf>
    <xf numFmtId="164" fontId="20" fillId="0" borderId="2" xfId="2" applyNumberFormat="1" applyFont="1" applyBorder="1" applyAlignment="1">
      <alignment vertical="top" wrapText="1"/>
    </xf>
    <xf numFmtId="165" fontId="19" fillId="0" borderId="2" xfId="2" applyNumberFormat="1" applyFont="1" applyBorder="1" applyAlignment="1">
      <alignment vertical="top" wrapText="1"/>
    </xf>
    <xf numFmtId="164" fontId="19" fillId="0" borderId="2" xfId="2" applyNumberFormat="1" applyFont="1" applyBorder="1" applyAlignment="1">
      <alignment vertical="top" wrapText="1"/>
    </xf>
    <xf numFmtId="164" fontId="22" fillId="0" borderId="2" xfId="2" applyNumberFormat="1" applyFont="1" applyBorder="1" applyAlignment="1">
      <alignment horizontal="center" vertical="top" wrapText="1"/>
    </xf>
    <xf numFmtId="1" fontId="20" fillId="0" borderId="2" xfId="2" applyNumberFormat="1" applyFont="1" applyBorder="1" applyAlignment="1">
      <alignment horizontal="center" vertical="top" wrapText="1"/>
    </xf>
    <xf numFmtId="164" fontId="19" fillId="0" borderId="0" xfId="2" applyNumberFormat="1" applyFont="1" applyAlignment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23" fillId="0" borderId="2" xfId="0" applyFont="1" applyBorder="1" applyAlignment="1">
      <alignment horizontal="center" vertical="top" wrapText="1"/>
    </xf>
    <xf numFmtId="9" fontId="0" fillId="0" borderId="0" xfId="7" applyFont="1"/>
    <xf numFmtId="0" fontId="9" fillId="0" borderId="2" xfId="0" applyFont="1" applyBorder="1" applyAlignment="1"/>
    <xf numFmtId="0" fontId="23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top" wrapText="1"/>
    </xf>
    <xf numFmtId="0" fontId="24" fillId="0" borderId="2" xfId="0" applyFont="1" applyBorder="1" applyAlignment="1">
      <alignment vertical="top" wrapText="1"/>
    </xf>
    <xf numFmtId="173" fontId="24" fillId="0" borderId="2" xfId="2" applyNumberFormat="1" applyFont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173" fontId="28" fillId="0" borderId="2" xfId="2" applyNumberFormat="1" applyFont="1" applyBorder="1" applyAlignment="1">
      <alignment vertical="top" wrapText="1"/>
    </xf>
    <xf numFmtId="0" fontId="27" fillId="0" borderId="2" xfId="0" applyFont="1" applyFill="1" applyBorder="1" applyAlignment="1">
      <alignment vertical="top" wrapText="1"/>
    </xf>
    <xf numFmtId="0" fontId="27" fillId="0" borderId="0" xfId="0" applyFont="1" applyFill="1" applyBorder="1" applyAlignment="1">
      <alignment vertical="top" wrapText="1"/>
    </xf>
    <xf numFmtId="9" fontId="27" fillId="0" borderId="0" xfId="7" applyFont="1"/>
    <xf numFmtId="10" fontId="0" fillId="0" borderId="2" xfId="0" applyNumberFormat="1" applyBorder="1"/>
    <xf numFmtId="10" fontId="0" fillId="0" borderId="2" xfId="7" applyNumberFormat="1" applyFont="1" applyBorder="1"/>
    <xf numFmtId="0" fontId="8" fillId="0" borderId="12" xfId="0" applyFont="1" applyBorder="1"/>
    <xf numFmtId="0" fontId="20" fillId="0" borderId="2" xfId="0" applyFont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top" wrapText="1"/>
    </xf>
    <xf numFmtId="0" fontId="27" fillId="0" borderId="2" xfId="0" applyFont="1" applyBorder="1" applyAlignment="1">
      <alignment horizontal="center"/>
    </xf>
    <xf numFmtId="0" fontId="27" fillId="0" borderId="2" xfId="0" applyFont="1" applyFill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3" fillId="0" borderId="13" xfId="0" applyFont="1" applyFill="1" applyBorder="1" applyAlignment="1">
      <alignment horizontal="center" vertical="top" wrapText="1"/>
    </xf>
    <xf numFmtId="173" fontId="24" fillId="0" borderId="13" xfId="2" applyNumberFormat="1" applyFont="1" applyBorder="1" applyAlignment="1">
      <alignment vertical="top" wrapText="1"/>
    </xf>
    <xf numFmtId="173" fontId="28" fillId="0" borderId="13" xfId="2" applyNumberFormat="1" applyFont="1" applyBorder="1" applyAlignment="1">
      <alignment vertical="top" wrapText="1"/>
    </xf>
    <xf numFmtId="173" fontId="27" fillId="0" borderId="13" xfId="2" applyNumberFormat="1" applyFont="1" applyBorder="1"/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173" fontId="24" fillId="0" borderId="0" xfId="2" applyNumberFormat="1" applyFont="1" applyBorder="1" applyAlignment="1">
      <alignment vertical="top"/>
    </xf>
    <xf numFmtId="173" fontId="28" fillId="0" borderId="0" xfId="2" applyNumberFormat="1" applyFont="1" applyBorder="1" applyAlignment="1">
      <alignment vertical="top"/>
    </xf>
    <xf numFmtId="173" fontId="27" fillId="0" borderId="0" xfId="2" applyNumberFormat="1" applyFont="1" applyBorder="1" applyAlignment="1"/>
    <xf numFmtId="0" fontId="20" fillId="0" borderId="14" xfId="0" applyFont="1" applyBorder="1" applyAlignment="1">
      <alignment vertical="top"/>
    </xf>
    <xf numFmtId="0" fontId="20" fillId="0" borderId="14" xfId="0" applyFont="1" applyBorder="1" applyAlignment="1">
      <alignment horizontal="center" vertical="top"/>
    </xf>
    <xf numFmtId="0" fontId="23" fillId="0" borderId="14" xfId="0" applyFont="1" applyFill="1" applyBorder="1" applyAlignment="1">
      <alignment horizontal="center" vertical="top"/>
    </xf>
    <xf numFmtId="173" fontId="24" fillId="0" borderId="14" xfId="2" applyNumberFormat="1" applyFont="1" applyBorder="1" applyAlignment="1">
      <alignment vertical="top"/>
    </xf>
    <xf numFmtId="173" fontId="28" fillId="0" borderId="14" xfId="2" applyNumberFormat="1" applyFont="1" applyBorder="1" applyAlignment="1">
      <alignment vertical="top"/>
    </xf>
    <xf numFmtId="173" fontId="27" fillId="0" borderId="14" xfId="2" applyNumberFormat="1" applyFont="1" applyBorder="1" applyAlignment="1"/>
    <xf numFmtId="173" fontId="0" fillId="0" borderId="13" xfId="2" applyNumberFormat="1" applyFont="1" applyBorder="1" applyAlignment="1">
      <alignment horizontal="center"/>
    </xf>
    <xf numFmtId="173" fontId="0" fillId="0" borderId="13" xfId="2" applyNumberFormat="1" applyFont="1" applyBorder="1"/>
    <xf numFmtId="0" fontId="0" fillId="0" borderId="14" xfId="0" applyBorder="1" applyAlignment="1">
      <alignment horizontal="center"/>
    </xf>
    <xf numFmtId="0" fontId="0" fillId="0" borderId="14" xfId="0" applyBorder="1"/>
    <xf numFmtId="164" fontId="20" fillId="0" borderId="10" xfId="2" applyNumberFormat="1" applyFont="1" applyBorder="1" applyAlignment="1">
      <alignment horizontal="center"/>
    </xf>
    <xf numFmtId="0" fontId="17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left" indent="2"/>
    </xf>
    <xf numFmtId="0" fontId="2" fillId="0" borderId="2" xfId="0" applyFont="1" applyBorder="1"/>
    <xf numFmtId="164" fontId="20" fillId="0" borderId="15" xfId="2" applyNumberFormat="1" applyFont="1" applyBorder="1" applyAlignment="1">
      <alignment horizontal="center" vertical="top" wrapText="1"/>
    </xf>
    <xf numFmtId="164" fontId="20" fillId="0" borderId="0" xfId="2" applyNumberFormat="1" applyFont="1" applyBorder="1" applyAlignment="1">
      <alignment horizontal="center"/>
    </xf>
    <xf numFmtId="164" fontId="20" fillId="0" borderId="15" xfId="2" applyNumberFormat="1" applyFont="1" applyBorder="1" applyAlignment="1">
      <alignment vertical="top" wrapText="1"/>
    </xf>
    <xf numFmtId="164" fontId="19" fillId="0" borderId="0" xfId="2" applyNumberFormat="1" applyFont="1" applyBorder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2" fillId="0" borderId="0" xfId="0" applyFont="1" applyBorder="1" applyAlignment="1">
      <alignment wrapText="1"/>
    </xf>
    <xf numFmtId="171" fontId="0" fillId="0" borderId="2" xfId="0" applyNumberFormat="1" applyBorder="1"/>
    <xf numFmtId="171" fontId="0" fillId="0" borderId="2" xfId="7" applyNumberFormat="1" applyFont="1" applyBorder="1"/>
    <xf numFmtId="172" fontId="12" fillId="0" borderId="0" xfId="0" applyNumberFormat="1" applyFont="1" applyBorder="1" applyAlignment="1">
      <alignment wrapText="1"/>
    </xf>
    <xf numFmtId="0" fontId="25" fillId="0" borderId="0" xfId="0" applyFont="1"/>
    <xf numFmtId="0" fontId="26" fillId="0" borderId="10" xfId="0" applyFont="1" applyBorder="1"/>
    <xf numFmtId="10" fontId="0" fillId="0" borderId="0" xfId="7" applyNumberFormat="1" applyFont="1"/>
    <xf numFmtId="174" fontId="0" fillId="0" borderId="2" xfId="7" applyNumberFormat="1" applyFont="1" applyBorder="1"/>
    <xf numFmtId="2" fontId="0" fillId="0" borderId="2" xfId="0" applyNumberFormat="1" applyBorder="1"/>
    <xf numFmtId="0" fontId="0" fillId="0" borderId="2" xfId="0" applyBorder="1" applyAlignment="1">
      <alignment horizontal="right"/>
    </xf>
    <xf numFmtId="171" fontId="0" fillId="0" borderId="2" xfId="7" applyNumberFormat="1" applyFont="1" applyBorder="1" applyAlignment="1">
      <alignment horizontal="right"/>
    </xf>
    <xf numFmtId="174" fontId="0" fillId="0" borderId="2" xfId="7" applyNumberFormat="1" applyFont="1" applyBorder="1" applyAlignment="1">
      <alignment horizontal="right"/>
    </xf>
    <xf numFmtId="2" fontId="0" fillId="0" borderId="2" xfId="0" applyNumberFormat="1" applyBorder="1" applyAlignment="1">
      <alignment horizontal="right"/>
    </xf>
    <xf numFmtId="10" fontId="0" fillId="0" borderId="2" xfId="7" applyNumberFormat="1" applyFont="1" applyBorder="1" applyAlignment="1">
      <alignment horizontal="right"/>
    </xf>
    <xf numFmtId="0" fontId="0" fillId="0" borderId="16" xfId="0" applyBorder="1"/>
    <xf numFmtId="0" fontId="9" fillId="0" borderId="0" xfId="0" applyFont="1" applyAlignment="1">
      <alignment horizontal="left" wrapText="1"/>
    </xf>
    <xf numFmtId="0" fontId="27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18" fillId="0" borderId="17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27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164" fontId="3" fillId="0" borderId="0" xfId="2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18" fillId="0" borderId="13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8" xfId="0" applyFont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18" fillId="0" borderId="13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164" fontId="19" fillId="0" borderId="0" xfId="2" applyNumberFormat="1" applyFont="1" applyAlignment="1">
      <alignment horizontal="right"/>
    </xf>
    <xf numFmtId="164" fontId="20" fillId="0" borderId="0" xfId="2" applyNumberFormat="1" applyFont="1" applyAlignment="1">
      <alignment horizontal="center"/>
    </xf>
    <xf numFmtId="164" fontId="20" fillId="0" borderId="10" xfId="2" applyNumberFormat="1" applyFont="1" applyBorder="1" applyAlignment="1">
      <alignment horizontal="center"/>
    </xf>
    <xf numFmtId="164" fontId="19" fillId="0" borderId="16" xfId="2" applyNumberFormat="1" applyFont="1" applyBorder="1" applyAlignment="1">
      <alignment horizontal="left" wrapText="1"/>
    </xf>
    <xf numFmtId="164" fontId="19" fillId="0" borderId="0" xfId="2" applyNumberFormat="1" applyFont="1" applyAlignment="1">
      <alignment horizontal="center" wrapText="1"/>
    </xf>
    <xf numFmtId="164" fontId="20" fillId="0" borderId="2" xfId="2" applyNumberFormat="1" applyFont="1" applyBorder="1" applyAlignment="1">
      <alignment horizontal="center" vertical="top" wrapText="1"/>
    </xf>
    <xf numFmtId="164" fontId="20" fillId="0" borderId="19" xfId="2" applyNumberFormat="1" applyFont="1" applyBorder="1" applyAlignment="1">
      <alignment horizontal="center" vertical="top" wrapText="1"/>
    </xf>
    <xf numFmtId="164" fontId="20" fillId="0" borderId="15" xfId="2" applyNumberFormat="1" applyFont="1" applyBorder="1" applyAlignment="1">
      <alignment horizontal="center" vertical="top" wrapText="1"/>
    </xf>
    <xf numFmtId="164" fontId="20" fillId="0" borderId="13" xfId="2" applyNumberFormat="1" applyFont="1" applyBorder="1" applyAlignment="1">
      <alignment horizontal="center" vertical="top" wrapText="1"/>
    </xf>
    <xf numFmtId="164" fontId="20" fillId="0" borderId="11" xfId="2" applyNumberFormat="1" applyFont="1" applyBorder="1" applyAlignment="1">
      <alignment horizontal="center" vertical="top" wrapText="1"/>
    </xf>
    <xf numFmtId="164" fontId="20" fillId="0" borderId="18" xfId="2" applyNumberFormat="1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wrapText="1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12" fillId="0" borderId="10" xfId="0" applyFont="1" applyBorder="1" applyAlignment="1">
      <alignment horizontal="center"/>
    </xf>
    <xf numFmtId="9" fontId="18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 applyAlignment="1">
      <alignment horizontal="left" wrapText="1"/>
    </xf>
  </cellXfs>
  <cellStyles count="13">
    <cellStyle name="1" xfId="1"/>
    <cellStyle name="Comma" xfId="2" builtinId="3"/>
    <cellStyle name="Grey" xfId="3"/>
    <cellStyle name="Input [yellow]" xfId="4"/>
    <cellStyle name="Normal" xfId="0" builtinId="0"/>
    <cellStyle name="Normal - Style1" xfId="5"/>
    <cellStyle name="Normal - Style7" xfId="6"/>
    <cellStyle name="Percent" xfId="7" builtinId="5"/>
    <cellStyle name="Percent [2]" xfId="8"/>
    <cellStyle name="Tusental (0)_pldt" xfId="9"/>
    <cellStyle name="Tusental_pldt" xfId="10"/>
    <cellStyle name="Valuta (0)_pldt" xfId="11"/>
    <cellStyle name="Valuta_pldt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885825</xdr:colOff>
      <xdr:row>24</xdr:row>
      <xdr:rowOff>9525</xdr:rowOff>
    </xdr:from>
    <xdr:to>
      <xdr:col>4</xdr:col>
      <xdr:colOff>19050</xdr:colOff>
      <xdr:row>24</xdr:row>
      <xdr:rowOff>9525</xdr:rowOff>
    </xdr:to>
    <xdr:sp macro="" textlink="">
      <xdr:nvSpPr>
        <xdr:cNvPr id="6295" name="Line 1"/>
        <xdr:cNvSpPr>
          <a:spLocks noChangeShapeType="1"/>
        </xdr:cNvSpPr>
      </xdr:nvSpPr>
      <xdr:spPr bwMode="auto">
        <a:xfrm flipV="1">
          <a:off x="2486025" y="5219700"/>
          <a:ext cx="2038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veri\quarter\WINDOWS\Desktop\AamirZaveri\Accounts\QuartRepo\1st%20Quarter\1st%20QuarterAccount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irzaveri\e\Analysis%20Budget%202003\budget%20analysis%202003%20fe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eeb\c\My%20Documents\investmen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amir%20Zaveri/MIS%20Reports/DailyDeposit%20Advance%20Positi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ily\Tu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eeb\c\My%20Documents\FB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eeb\c\My%20Documents\FXMTM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ashif%20Ahmed\Daily%20Report\Kashif%20Ahmed\adv.%20dep%20MAR,APR%2004\(daliy%20report)%20July%20August%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RVER\Audit\My%20Documents\Final%20Accounts%202001As%20per%20Auditor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hmad\alco\Auditors\final%20accounts%202001Complete%20Adjust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ryfinal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CCOUNTS\DAILY%203105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ashif.Ahmed/Desktop/Misc/Reporting/Daily/Daily%20Report%20%6005%20(1-2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Kashif%20Ahmed\Daily%20Report\Aamir%20Zaveri\MIS%20Reports\DailyDeposit%20Advance%20Positi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hawaja\account-bal-\FINAL%20ACCOUNTS2001\Final%20Accounts%202001As%20per%20Auditor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irzaveri\mcr-working\SEPublishAccountsOsam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0.72\Users\Treasury%20Operations\Forex\INFLO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shoaibahmed\Local%20Settings\Temporary%20Internet%20Files\OLK3\Final%20Accounts%202003MARCH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CCOUNTS\AUG%20310805%20ACTUAL%20P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irzaveri\MCR-WORKING\WINDOWS\Desktop\Projections\FINAL%20ACCOUNTS2001\Final%20Accounts%202001As%20per%20Auditor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amir.Zaveri/Desktop/P&amp;l-APR-05%20MIS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eeb\c\CLOSING\Backup%20of%20SEC31DEC01.xlk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mind\ANALYSIS%202003\d-30062003AA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mirzaveri\MCR-WORKING\WINDOWS\Desktop\Projections\FINAL%20ACCOUNTS2001\JUNE2002Accoun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00"/>
      <sheetName val="Notes4-8.2"/>
      <sheetName val="Note1-3"/>
      <sheetName val="Stat-Equity"/>
      <sheetName val="DirRep"/>
      <sheetName val="CashFlow"/>
      <sheetName val="Balancesheet"/>
      <sheetName val="last qrt2001"/>
      <sheetName val="Profit&amp;Loss"/>
      <sheetName val="last qrt2000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&amp;l cons "/>
      <sheetName val="summary %"/>
      <sheetName val="actual vs bud fund non fund"/>
      <sheetName val="p&amp;l cons Dec"/>
      <sheetName val="VAR dep adv"/>
      <sheetName val="Byude"/>
      <sheetName val="Dep adv Branch"/>
      <sheetName val="Central office (2)"/>
      <sheetName val="Dep Expense (2)"/>
      <sheetName val="Sheet2"/>
      <sheetName val="Sheet1"/>
      <sheetName val="Consolidated"/>
      <sheetName val="Conso-Branches"/>
      <sheetName val="Lahore Region "/>
      <sheetName val="Southern Region "/>
      <sheetName val="Northern Region "/>
      <sheetName val="Central Region"/>
      <sheetName val="BAH"/>
      <sheetName val="MUL"/>
      <sheetName val="RYK"/>
      <sheetName val="FSD"/>
      <sheetName val="GUJ"/>
      <sheetName val="L-MAIN"/>
      <sheetName val="L-DEF"/>
      <sheetName val="L-GUL"/>
      <sheetName val="L-PECO"/>
      <sheetName val="L-ALLAMA"/>
      <sheetName val="L-CIR"/>
      <sheetName val="SKT"/>
      <sheetName val="ISB"/>
      <sheetName val="MIR"/>
      <sheetName val="PSW"/>
      <sheetName val="P-KHYBER"/>
      <sheetName val="PINDI"/>
      <sheetName val="HYD"/>
      <sheetName val="K-MAIN"/>
      <sheetName val="K-GULSHAN"/>
      <sheetName val="K-JODIA"/>
      <sheetName val="K-SHF"/>
      <sheetName val="K-DEF"/>
      <sheetName val="K-CLOTH"/>
      <sheetName val="K-KORANGI"/>
      <sheetName val="K-HYDERI"/>
      <sheetName val="QTA"/>
      <sheetName val="SUK"/>
      <sheetName val="p&amp;l b 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B2" t="str">
            <v xml:space="preserve">Saudi Pak Commercial Bank Limited </v>
          </cell>
        </row>
        <row r="3">
          <cell r="B3" t="str">
            <v>Consolidated</v>
          </cell>
          <cell r="C3">
            <v>1</v>
          </cell>
          <cell r="D3">
            <v>2</v>
          </cell>
          <cell r="E3">
            <v>3</v>
          </cell>
          <cell r="F3">
            <v>4</v>
          </cell>
          <cell r="G3">
            <v>5</v>
          </cell>
          <cell r="H3">
            <v>6</v>
          </cell>
          <cell r="I3">
            <v>3</v>
          </cell>
          <cell r="J3">
            <v>4</v>
          </cell>
          <cell r="K3">
            <v>5</v>
          </cell>
          <cell r="L3">
            <v>6</v>
          </cell>
        </row>
        <row r="4">
          <cell r="B4" t="str">
            <v xml:space="preserve">BALANCE SHEET AS AT </v>
          </cell>
          <cell r="C4" t="str">
            <v>Actual  2001</v>
          </cell>
          <cell r="D4" t="str">
            <v>Actual  2002</v>
          </cell>
          <cell r="E4" t="str">
            <v>Actual Nov-02</v>
          </cell>
          <cell r="F4" t="str">
            <v>Estimated Dec 02</v>
          </cell>
          <cell r="G4" t="str">
            <v xml:space="preserve">Estimated Increase during 2003 over Dec-02 </v>
          </cell>
          <cell r="H4" t="str">
            <v xml:space="preserve">Budgeted 2003 </v>
          </cell>
          <cell r="I4" t="str">
            <v>BUDGET - 2003</v>
          </cell>
        </row>
        <row r="5">
          <cell r="I5" t="str">
            <v>1st QTR</v>
          </cell>
          <cell r="J5" t="str">
            <v>2nd QTR</v>
          </cell>
          <cell r="K5" t="str">
            <v>3rd QTR</v>
          </cell>
          <cell r="L5" t="str">
            <v>4th QTR</v>
          </cell>
        </row>
        <row r="6">
          <cell r="F6" t="str">
            <v>Col 3 /11*12</v>
          </cell>
          <cell r="H6" t="str">
            <v>Col 4+ Col 5</v>
          </cell>
          <cell r="I6" t="str">
            <v>Col 4+(Col 5 /4)</v>
          </cell>
          <cell r="J6" t="str">
            <v>Col 4+(Col 5 /2)</v>
          </cell>
          <cell r="K6" t="str">
            <v>Col 4+(Col 5* 3/4)</v>
          </cell>
          <cell r="L6" t="str">
            <v>Col 4+ Col 5</v>
          </cell>
        </row>
        <row r="8">
          <cell r="C8">
            <v>0</v>
          </cell>
          <cell r="D8">
            <v>0.11025999952107668</v>
          </cell>
          <cell r="E8">
            <v>50.796950002200902</v>
          </cell>
          <cell r="F8">
            <v>928113.23722708831</v>
          </cell>
          <cell r="G8">
            <v>1739827.2227621612</v>
          </cell>
          <cell r="H8">
            <v>947319.19260935998</v>
          </cell>
          <cell r="I8">
            <v>-3.6563674453645945E-2</v>
          </cell>
          <cell r="J8">
            <v>-1.4204774580430239</v>
          </cell>
          <cell r="K8">
            <v>-4.5928650535643101E-2</v>
          </cell>
          <cell r="L8">
            <v>0.30150736402720213</v>
          </cell>
        </row>
        <row r="9">
          <cell r="B9" t="str">
            <v>ASSETS</v>
          </cell>
        </row>
        <row r="10">
          <cell r="B10" t="str">
            <v>Balance with SBP</v>
          </cell>
          <cell r="C10">
            <v>216628</v>
          </cell>
          <cell r="D10">
            <v>800456.12100000004</v>
          </cell>
          <cell r="E10">
            <v>746045.53099999996</v>
          </cell>
          <cell r="F10">
            <v>834377.23672727274</v>
          </cell>
          <cell r="G10">
            <v>384171.33775999991</v>
          </cell>
          <cell r="H10">
            <v>1187355.7647599999</v>
          </cell>
          <cell r="I10">
            <v>758636.64303749998</v>
          </cell>
          <cell r="J10">
            <v>908976.69749166653</v>
          </cell>
          <cell r="K10">
            <v>1069167.0186125</v>
          </cell>
          <cell r="L10">
            <v>1237435.3263999999</v>
          </cell>
        </row>
        <row r="11">
          <cell r="B11" t="str">
            <v>Cash in hand &amp; balances with NBP</v>
          </cell>
          <cell r="C11">
            <v>183406</v>
          </cell>
          <cell r="D11">
            <v>181281.842</v>
          </cell>
          <cell r="E11">
            <v>514363.821</v>
          </cell>
          <cell r="F11">
            <v>594975.3792727273</v>
          </cell>
          <cell r="G11">
            <v>70854</v>
          </cell>
          <cell r="H11">
            <v>255032.2</v>
          </cell>
          <cell r="I11">
            <v>189072.7</v>
          </cell>
          <cell r="J11">
            <v>211059.20000000001</v>
          </cell>
          <cell r="K11">
            <v>233045.7</v>
          </cell>
          <cell r="L11">
            <v>255032.2</v>
          </cell>
        </row>
        <row r="12">
          <cell r="B12" t="str">
            <v>Balances with other banks</v>
          </cell>
          <cell r="C12">
            <v>464908</v>
          </cell>
          <cell r="D12">
            <v>566534.97900000005</v>
          </cell>
          <cell r="E12">
            <v>357098.239</v>
          </cell>
          <cell r="F12">
            <v>410929.1072727273</v>
          </cell>
          <cell r="G12">
            <v>-309100.90000000002</v>
          </cell>
          <cell r="H12">
            <v>239362.5</v>
          </cell>
          <cell r="I12">
            <v>162583.375</v>
          </cell>
          <cell r="J12">
            <v>188009.75</v>
          </cell>
          <cell r="K12">
            <v>213936.125</v>
          </cell>
          <cell r="L12">
            <v>239362.5</v>
          </cell>
        </row>
        <row r="13">
          <cell r="B13" t="str">
            <v>Lending to financial institutions &amp; term placements</v>
          </cell>
          <cell r="C13">
            <v>1533000</v>
          </cell>
          <cell r="D13">
            <v>1345001</v>
          </cell>
          <cell r="E13">
            <v>1182000</v>
          </cell>
          <cell r="F13">
            <v>1289454.5454545454</v>
          </cell>
          <cell r="G13">
            <v>1076168</v>
          </cell>
          <cell r="H13">
            <v>2421167</v>
          </cell>
          <cell r="I13">
            <v>1719683</v>
          </cell>
          <cell r="J13">
            <v>1844524</v>
          </cell>
          <cell r="K13">
            <v>2217382</v>
          </cell>
          <cell r="L13">
            <v>2421167</v>
          </cell>
        </row>
        <row r="14">
          <cell r="B14" t="str">
            <v>Term Finance Certificates &amp; Shares investment</v>
          </cell>
          <cell r="C14">
            <v>0</v>
          </cell>
          <cell r="D14">
            <v>400997</v>
          </cell>
          <cell r="E14">
            <v>260000</v>
          </cell>
          <cell r="F14">
            <v>283636.36363636365</v>
          </cell>
          <cell r="G14">
            <v>400000</v>
          </cell>
          <cell r="H14">
            <v>800997</v>
          </cell>
          <cell r="I14">
            <v>500997</v>
          </cell>
          <cell r="J14">
            <v>600997</v>
          </cell>
          <cell r="K14">
            <v>700997</v>
          </cell>
          <cell r="L14">
            <v>800997</v>
          </cell>
        </row>
        <row r="15">
          <cell r="B15" t="str">
            <v>Investments in Government securities</v>
          </cell>
          <cell r="C15">
            <v>1339732</v>
          </cell>
          <cell r="D15">
            <v>5739497</v>
          </cell>
          <cell r="E15">
            <v>3942603.1940000001</v>
          </cell>
          <cell r="F15">
            <v>4301021.6661818186</v>
          </cell>
          <cell r="G15">
            <v>1322570.29428</v>
          </cell>
          <cell r="H15">
            <v>7062067.29428</v>
          </cell>
          <cell r="I15">
            <v>6875909.9291124996</v>
          </cell>
          <cell r="J15">
            <v>6626930.0924749989</v>
          </cell>
          <cell r="K15">
            <v>6907501.055837499</v>
          </cell>
          <cell r="L15">
            <v>7212305.9791999999</v>
          </cell>
        </row>
        <row r="17">
          <cell r="B17" t="str">
            <v xml:space="preserve">Advances </v>
          </cell>
          <cell r="D17">
            <v>0</v>
          </cell>
        </row>
        <row r="18">
          <cell r="B18" t="str">
            <v>Performing Advances</v>
          </cell>
        </row>
        <row r="19">
          <cell r="B19" t="str">
            <v xml:space="preserve">  Advances other than EFS and FCEF</v>
          </cell>
          <cell r="C19">
            <v>2573564</v>
          </cell>
          <cell r="D19">
            <v>5984686.3640000001</v>
          </cell>
          <cell r="E19">
            <v>4727907.9690000005</v>
          </cell>
          <cell r="F19">
            <v>6218272.8704545451</v>
          </cell>
          <cell r="G19">
            <v>11549777.838</v>
          </cell>
          <cell r="H19">
            <v>17918327.564999998</v>
          </cell>
          <cell r="I19">
            <v>8519826.3560000006</v>
          </cell>
          <cell r="J19">
            <v>11468933.592333334</v>
          </cell>
          <cell r="K19">
            <v>14955076.362</v>
          </cell>
          <cell r="L19">
            <v>17918327.564999998</v>
          </cell>
        </row>
        <row r="20">
          <cell r="B20" t="str">
            <v xml:space="preserve">  EFS Advances</v>
          </cell>
          <cell r="C20">
            <v>191098</v>
          </cell>
          <cell r="D20">
            <v>423161</v>
          </cell>
          <cell r="E20">
            <v>762805</v>
          </cell>
          <cell r="F20">
            <v>524071</v>
          </cell>
          <cell r="G20">
            <v>1021728</v>
          </cell>
          <cell r="H20">
            <v>1545799</v>
          </cell>
          <cell r="I20">
            <v>1008062</v>
          </cell>
          <cell r="J20">
            <v>1257599</v>
          </cell>
          <cell r="K20">
            <v>1404199</v>
          </cell>
          <cell r="L20">
            <v>1545799</v>
          </cell>
        </row>
        <row r="21">
          <cell r="B21" t="str">
            <v xml:space="preserve">  FCEF Advances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2764662</v>
          </cell>
          <cell r="D22">
            <v>6407847.3640000001</v>
          </cell>
          <cell r="E22">
            <v>5490712.9690000005</v>
          </cell>
          <cell r="F22">
            <v>6742343.8704545451</v>
          </cell>
          <cell r="G22">
            <v>12571505.838</v>
          </cell>
          <cell r="H22">
            <v>19464126.564999998</v>
          </cell>
          <cell r="I22">
            <v>9527888.3560000006</v>
          </cell>
          <cell r="J22">
            <v>12726532.592333334</v>
          </cell>
          <cell r="K22">
            <v>16359275.362</v>
          </cell>
          <cell r="L22">
            <v>19464126.564999998</v>
          </cell>
        </row>
        <row r="23">
          <cell r="B23" t="str">
            <v>Classifed Advances</v>
          </cell>
        </row>
        <row r="24">
          <cell r="B24" t="str">
            <v xml:space="preserve">  Regularised / Restructured</v>
          </cell>
          <cell r="C24">
            <v>314</v>
          </cell>
          <cell r="D24">
            <v>497410</v>
          </cell>
          <cell r="E24">
            <v>456411</v>
          </cell>
          <cell r="F24">
            <v>497410</v>
          </cell>
          <cell r="G24">
            <v>-480771</v>
          </cell>
          <cell r="H24">
            <v>0</v>
          </cell>
          <cell r="I24">
            <v>497410</v>
          </cell>
          <cell r="J24">
            <v>497410</v>
          </cell>
          <cell r="K24">
            <v>0</v>
          </cell>
          <cell r="L24">
            <v>0</v>
          </cell>
        </row>
        <row r="25">
          <cell r="B25" t="str">
            <v xml:space="preserve">  Non performing advances</v>
          </cell>
          <cell r="C25">
            <v>2004878</v>
          </cell>
          <cell r="D25">
            <v>2786563</v>
          </cell>
          <cell r="E25">
            <v>2869275</v>
          </cell>
          <cell r="F25">
            <v>2786338</v>
          </cell>
          <cell r="G25">
            <v>-634369</v>
          </cell>
          <cell r="H25">
            <v>2151969</v>
          </cell>
          <cell r="I25">
            <v>2647718.75</v>
          </cell>
          <cell r="J25">
            <v>2494570.5</v>
          </cell>
          <cell r="K25">
            <v>2326933.25</v>
          </cell>
          <cell r="L25">
            <v>2151969</v>
          </cell>
        </row>
        <row r="26">
          <cell r="B26" t="str">
            <v xml:space="preserve">  Less: Provision (To be Worked out by COK)</v>
          </cell>
          <cell r="C26">
            <v>-2263516</v>
          </cell>
          <cell r="D26">
            <v>-1236448</v>
          </cell>
          <cell r="E26">
            <v>-1301156.5449999999</v>
          </cell>
          <cell r="F26">
            <v>-1419443.5036363637</v>
          </cell>
          <cell r="G26">
            <v>0</v>
          </cell>
          <cell r="H26">
            <v>-1236448</v>
          </cell>
          <cell r="I26">
            <v>-1277698</v>
          </cell>
          <cell r="J26">
            <v>-1315948</v>
          </cell>
          <cell r="K26">
            <v>-1356198</v>
          </cell>
          <cell r="L26">
            <v>-1387448</v>
          </cell>
        </row>
        <row r="27">
          <cell r="C27">
            <v>-258324</v>
          </cell>
          <cell r="D27">
            <v>2047525</v>
          </cell>
          <cell r="E27">
            <v>2024529.4550000001</v>
          </cell>
          <cell r="F27">
            <v>1864304.4963636363</v>
          </cell>
          <cell r="G27">
            <v>-1115140</v>
          </cell>
          <cell r="H27">
            <v>915521</v>
          </cell>
          <cell r="I27">
            <v>1867430.75</v>
          </cell>
          <cell r="J27">
            <v>1676032.5</v>
          </cell>
          <cell r="K27">
            <v>970735.25</v>
          </cell>
          <cell r="L27">
            <v>764521</v>
          </cell>
        </row>
        <row r="28">
          <cell r="C28">
            <v>2506338</v>
          </cell>
          <cell r="D28">
            <v>8455372.3640000001</v>
          </cell>
          <cell r="E28">
            <v>7515242.4240000006</v>
          </cell>
          <cell r="F28">
            <v>8606648.3668181822</v>
          </cell>
          <cell r="G28">
            <v>11456365.838</v>
          </cell>
          <cell r="H28">
            <v>20379647.564999998</v>
          </cell>
          <cell r="I28">
            <v>11395319.106000001</v>
          </cell>
          <cell r="J28">
            <v>14402565.092333334</v>
          </cell>
          <cell r="K28">
            <v>17330010.612</v>
          </cell>
          <cell r="L28">
            <v>20228647.564999998</v>
          </cell>
        </row>
        <row r="29">
          <cell r="B29" t="str">
            <v>Other Assets</v>
          </cell>
        </row>
        <row r="30">
          <cell r="B30" t="str">
            <v>Markup receivable on</v>
          </cell>
        </row>
        <row r="31">
          <cell r="B31" t="str">
            <v xml:space="preserve">   Performing advances</v>
          </cell>
          <cell r="C31">
            <v>259031</v>
          </cell>
          <cell r="D31">
            <v>145407.90100000001</v>
          </cell>
          <cell r="E31">
            <v>520392.62900000002</v>
          </cell>
          <cell r="F31">
            <v>173018.3548</v>
          </cell>
          <cell r="G31">
            <v>173270.75065500004</v>
          </cell>
          <cell r="H31">
            <v>443754.23840500001</v>
          </cell>
          <cell r="I31">
            <v>211683.6907025</v>
          </cell>
          <cell r="J31">
            <v>285636.09701999999</v>
          </cell>
          <cell r="K31">
            <v>370632.7495875</v>
          </cell>
          <cell r="L31">
            <v>443754.23840500001</v>
          </cell>
        </row>
        <row r="32">
          <cell r="B32" t="str">
            <v xml:space="preserve">   Regularised / Restructured advances</v>
          </cell>
          <cell r="C32">
            <v>322</v>
          </cell>
          <cell r="D32">
            <v>50057</v>
          </cell>
          <cell r="E32">
            <v>57801</v>
          </cell>
          <cell r="F32">
            <v>52180</v>
          </cell>
          <cell r="G32">
            <v>-32278</v>
          </cell>
          <cell r="H32">
            <v>16289</v>
          </cell>
          <cell r="I32">
            <v>16812</v>
          </cell>
          <cell r="J32">
            <v>16289</v>
          </cell>
          <cell r="K32">
            <v>16289</v>
          </cell>
          <cell r="L32">
            <v>16289</v>
          </cell>
        </row>
        <row r="33">
          <cell r="B33" t="str">
            <v xml:space="preserve">   Non performing advances</v>
          </cell>
          <cell r="C33">
            <v>46859</v>
          </cell>
          <cell r="D33">
            <v>729581</v>
          </cell>
          <cell r="E33">
            <v>332205</v>
          </cell>
          <cell r="F33">
            <v>725013</v>
          </cell>
          <cell r="G33">
            <v>-179757</v>
          </cell>
          <cell r="H33">
            <v>569257</v>
          </cell>
          <cell r="I33">
            <v>703943.75</v>
          </cell>
          <cell r="J33">
            <v>658504.5</v>
          </cell>
          <cell r="K33">
            <v>610886.25</v>
          </cell>
          <cell r="L33">
            <v>569257</v>
          </cell>
        </row>
        <row r="34">
          <cell r="C34">
            <v>306212</v>
          </cell>
          <cell r="D34">
            <v>925045.90100000007</v>
          </cell>
          <cell r="E34">
            <v>910398.62899999996</v>
          </cell>
          <cell r="F34">
            <v>950211.35479999997</v>
          </cell>
          <cell r="G34">
            <v>-38764.24934499996</v>
          </cell>
          <cell r="H34">
            <v>1029300.238405</v>
          </cell>
          <cell r="I34">
            <v>932439.44070250005</v>
          </cell>
          <cell r="J34">
            <v>960429.59701999999</v>
          </cell>
          <cell r="K34">
            <v>997807.9995875</v>
          </cell>
          <cell r="L34">
            <v>1029300.238405</v>
          </cell>
        </row>
        <row r="35">
          <cell r="B35" t="str">
            <v>Other receivables and prepayments</v>
          </cell>
          <cell r="C35">
            <v>516489</v>
          </cell>
          <cell r="D35">
            <v>627941.11600000004</v>
          </cell>
          <cell r="E35">
            <v>1184120.6170000001</v>
          </cell>
          <cell r="F35">
            <v>1883285.9617636364</v>
          </cell>
          <cell r="G35">
            <v>-912453.17274003918</v>
          </cell>
          <cell r="H35">
            <v>403120.42085996084</v>
          </cell>
          <cell r="I35">
            <v>203098.14264238282</v>
          </cell>
          <cell r="J35">
            <v>513724.54783730465</v>
          </cell>
          <cell r="K35">
            <v>170319.10118496089</v>
          </cell>
          <cell r="L35">
            <v>403120.42085996084</v>
          </cell>
        </row>
        <row r="36">
          <cell r="C36">
            <v>822701</v>
          </cell>
          <cell r="D36">
            <v>1552987.017</v>
          </cell>
          <cell r="E36">
            <v>2094519.246</v>
          </cell>
          <cell r="F36">
            <v>2833497.3165636365</v>
          </cell>
          <cell r="G36">
            <v>-951217.42208503908</v>
          </cell>
          <cell r="H36">
            <v>1432420.6592649608</v>
          </cell>
          <cell r="I36">
            <v>1135537.5833448828</v>
          </cell>
          <cell r="J36">
            <v>1474154.1448573046</v>
          </cell>
          <cell r="K36">
            <v>1168127.1007724609</v>
          </cell>
          <cell r="L36">
            <v>1432420.6592649608</v>
          </cell>
        </row>
        <row r="37">
          <cell r="B37" t="str">
            <v>Operating fixed assets</v>
          </cell>
          <cell r="C37">
            <v>173137</v>
          </cell>
          <cell r="D37">
            <v>405362.33500000002</v>
          </cell>
          <cell r="E37">
            <v>293449.18</v>
          </cell>
          <cell r="F37">
            <v>319844.2690909091</v>
          </cell>
          <cell r="G37">
            <v>200000</v>
          </cell>
          <cell r="H37">
            <v>812227</v>
          </cell>
          <cell r="I37">
            <v>421694</v>
          </cell>
          <cell r="J37">
            <v>689761</v>
          </cell>
          <cell r="K37">
            <v>707955</v>
          </cell>
          <cell r="L37">
            <v>812227</v>
          </cell>
        </row>
        <row r="38">
          <cell r="B38" t="str">
            <v>Deferred tax assets</v>
          </cell>
          <cell r="C38">
            <v>100230</v>
          </cell>
          <cell r="D38">
            <v>729068</v>
          </cell>
          <cell r="E38">
            <v>778777</v>
          </cell>
          <cell r="F38">
            <v>849574.90909090906</v>
          </cell>
          <cell r="G38">
            <v>-66278.909090909059</v>
          </cell>
          <cell r="H38">
            <v>662789.09090909094</v>
          </cell>
          <cell r="I38">
            <v>712498.27272727271</v>
          </cell>
          <cell r="J38">
            <v>695928.54545454541</v>
          </cell>
          <cell r="K38">
            <v>679358.81818181823</v>
          </cell>
          <cell r="L38">
            <v>662789.09090909094</v>
          </cell>
        </row>
        <row r="40">
          <cell r="B40" t="str">
            <v>Total Assets (A)</v>
          </cell>
          <cell r="C40">
            <v>7340080</v>
          </cell>
          <cell r="D40">
            <v>20176557.658</v>
          </cell>
          <cell r="E40">
            <v>17684098.635000002</v>
          </cell>
          <cell r="F40">
            <v>20323959.160109088</v>
          </cell>
          <cell r="G40">
            <v>13583532.238864051</v>
          </cell>
          <cell r="H40">
            <v>35253066.074214049</v>
          </cell>
          <cell r="I40">
            <v>23871931.609222159</v>
          </cell>
          <cell r="J40">
            <v>27642905.522611849</v>
          </cell>
          <cell r="K40">
            <v>31227480.430404276</v>
          </cell>
          <cell r="L40">
            <v>35302384.320774049</v>
          </cell>
        </row>
        <row r="41">
          <cell r="B41" t="str">
            <v>LIABILITIES</v>
          </cell>
        </row>
        <row r="42">
          <cell r="B42" t="str">
            <v>Bills payable</v>
          </cell>
          <cell r="C42">
            <v>34119</v>
          </cell>
          <cell r="D42">
            <v>155476.997</v>
          </cell>
          <cell r="E42">
            <v>118143.39</v>
          </cell>
          <cell r="F42">
            <v>101374.63974545454</v>
          </cell>
          <cell r="G42">
            <v>437816.98105</v>
          </cell>
          <cell r="H42">
            <v>549630.7612500001</v>
          </cell>
          <cell r="I42">
            <v>208736.11706249998</v>
          </cell>
          <cell r="J42">
            <v>319079.86512500001</v>
          </cell>
          <cell r="K42">
            <v>431418.61318750004</v>
          </cell>
          <cell r="L42">
            <v>549630.7612500001</v>
          </cell>
        </row>
        <row r="43">
          <cell r="B43" t="str">
            <v>Borrowings from SBP (Export Refinance)</v>
          </cell>
          <cell r="C43">
            <v>2482852</v>
          </cell>
          <cell r="D43">
            <v>476779</v>
          </cell>
          <cell r="E43">
            <v>4445722</v>
          </cell>
          <cell r="F43">
            <v>828843</v>
          </cell>
          <cell r="G43">
            <v>697557</v>
          </cell>
          <cell r="H43">
            <v>1545799</v>
          </cell>
          <cell r="I43">
            <v>840999</v>
          </cell>
          <cell r="J43">
            <v>1202599</v>
          </cell>
          <cell r="K43">
            <v>1376699</v>
          </cell>
          <cell r="L43">
            <v>1545799</v>
          </cell>
        </row>
        <row r="44">
          <cell r="B44" t="str">
            <v>Loan from SBP</v>
          </cell>
          <cell r="C44">
            <v>1500000</v>
          </cell>
          <cell r="D44">
            <v>3682852</v>
          </cell>
          <cell r="E44">
            <v>3233322</v>
          </cell>
          <cell r="F44">
            <v>2933322</v>
          </cell>
          <cell r="G44">
            <v>0</v>
          </cell>
          <cell r="H44">
            <v>3682852</v>
          </cell>
          <cell r="I44">
            <v>3682852</v>
          </cell>
          <cell r="J44">
            <v>3682852</v>
          </cell>
          <cell r="K44">
            <v>3682852</v>
          </cell>
          <cell r="L44">
            <v>3682852</v>
          </cell>
        </row>
        <row r="45">
          <cell r="B45" t="str">
            <v xml:space="preserve">Deposits </v>
          </cell>
          <cell r="C45">
            <v>5065548</v>
          </cell>
          <cell r="D45">
            <v>12321585.105999999</v>
          </cell>
          <cell r="E45">
            <v>9371275.1659999993</v>
          </cell>
          <cell r="F45">
            <v>11258347.895199999</v>
          </cell>
          <cell r="G45">
            <v>12451820.023</v>
          </cell>
          <cell r="H45">
            <v>23747115.295199998</v>
          </cell>
          <cell r="I45">
            <v>15172732.860749999</v>
          </cell>
          <cell r="J45">
            <v>18179533.94983333</v>
          </cell>
          <cell r="K45">
            <v>21383340.372249998</v>
          </cell>
          <cell r="L45">
            <v>24748706.527999997</v>
          </cell>
        </row>
        <row r="46">
          <cell r="B46" t="str">
            <v xml:space="preserve">Borrowings from SBP </v>
          </cell>
          <cell r="C46">
            <v>0</v>
          </cell>
          <cell r="D46">
            <v>1700000</v>
          </cell>
          <cell r="E46">
            <v>0</v>
          </cell>
          <cell r="F46">
            <v>0</v>
          </cell>
          <cell r="G46">
            <v>300000</v>
          </cell>
          <cell r="H46">
            <v>2000000</v>
          </cell>
          <cell r="I46">
            <v>2000000</v>
          </cell>
          <cell r="J46">
            <v>2000000</v>
          </cell>
          <cell r="K46">
            <v>2000000</v>
          </cell>
          <cell r="L46">
            <v>2000000</v>
          </cell>
        </row>
        <row r="47">
          <cell r="B47" t="str">
            <v>Other liabilities</v>
          </cell>
        </row>
        <row r="48">
          <cell r="B48" t="str">
            <v>Markup Suspense</v>
          </cell>
        </row>
        <row r="49">
          <cell r="B49" t="str">
            <v xml:space="preserve">    Regularised / Restructured advances</v>
          </cell>
          <cell r="C49">
            <v>0</v>
          </cell>
          <cell r="D49">
            <v>15311</v>
          </cell>
          <cell r="E49">
            <v>30224</v>
          </cell>
          <cell r="F49">
            <v>15311</v>
          </cell>
          <cell r="G49">
            <v>0</v>
          </cell>
          <cell r="H49">
            <v>15311</v>
          </cell>
          <cell r="I49">
            <v>15311</v>
          </cell>
          <cell r="J49">
            <v>15311</v>
          </cell>
          <cell r="K49">
            <v>15311</v>
          </cell>
          <cell r="L49">
            <v>15311</v>
          </cell>
        </row>
        <row r="50">
          <cell r="B50" t="str">
            <v xml:space="preserve">    Non performing advances</v>
          </cell>
          <cell r="C50">
            <v>260773</v>
          </cell>
          <cell r="D50">
            <v>352693</v>
          </cell>
          <cell r="E50">
            <v>339908.34100000001</v>
          </cell>
          <cell r="F50">
            <v>361150.8</v>
          </cell>
          <cell r="G50">
            <v>-3665</v>
          </cell>
          <cell r="H50">
            <v>343296</v>
          </cell>
          <cell r="I50">
            <v>345121.5</v>
          </cell>
          <cell r="J50">
            <v>344513</v>
          </cell>
          <cell r="K50">
            <v>343904.5</v>
          </cell>
          <cell r="L50">
            <v>343296</v>
          </cell>
        </row>
        <row r="51">
          <cell r="C51">
            <v>260773</v>
          </cell>
          <cell r="D51">
            <v>368004</v>
          </cell>
          <cell r="E51">
            <v>370132.34100000001</v>
          </cell>
          <cell r="F51">
            <v>376461.8</v>
          </cell>
          <cell r="G51">
            <v>-3665</v>
          </cell>
          <cell r="H51">
            <v>358607</v>
          </cell>
          <cell r="I51">
            <v>360432.5</v>
          </cell>
          <cell r="J51">
            <v>359824</v>
          </cell>
          <cell r="K51">
            <v>359215.5</v>
          </cell>
          <cell r="L51">
            <v>358607</v>
          </cell>
        </row>
        <row r="52">
          <cell r="B52" t="str">
            <v>Other liabilities</v>
          </cell>
          <cell r="C52">
            <v>181351</v>
          </cell>
          <cell r="D52">
            <v>247878.745</v>
          </cell>
          <cell r="E52">
            <v>814254.44</v>
          </cell>
          <cell r="F52">
            <v>1382898.7889090911</v>
          </cell>
          <cell r="G52">
            <v>38416.88645874997</v>
          </cell>
          <cell r="H52">
            <v>731622.56361375004</v>
          </cell>
          <cell r="I52">
            <v>323957.85059531254</v>
          </cell>
          <cell r="J52">
            <v>535400.95187229163</v>
          </cell>
          <cell r="K52">
            <v>479852.64325343753</v>
          </cell>
          <cell r="L52">
            <v>731621.56361375004</v>
          </cell>
        </row>
        <row r="53">
          <cell r="C53">
            <v>442124</v>
          </cell>
          <cell r="D53">
            <v>615882.745</v>
          </cell>
          <cell r="E53">
            <v>1184386.781</v>
          </cell>
          <cell r="F53">
            <v>1759360.5889090912</v>
          </cell>
          <cell r="G53">
            <v>34751.88645874997</v>
          </cell>
          <cell r="H53">
            <v>1090229.56361375</v>
          </cell>
          <cell r="I53">
            <v>684390.35059531254</v>
          </cell>
          <cell r="J53">
            <v>895224.95187229163</v>
          </cell>
          <cell r="K53">
            <v>839068.14325343748</v>
          </cell>
          <cell r="L53">
            <v>1090228.56361375</v>
          </cell>
        </row>
        <row r="54">
          <cell r="B54" t="str">
            <v>Liabilities against assets subject to lease finance</v>
          </cell>
          <cell r="C54">
            <v>13490</v>
          </cell>
          <cell r="D54">
            <v>4406.2550000000001</v>
          </cell>
          <cell r="E54">
            <v>4841.99</v>
          </cell>
          <cell r="F54">
            <v>5282.1709090909089</v>
          </cell>
          <cell r="G54">
            <v>-4406.2550000000001</v>
          </cell>
          <cell r="H54">
            <v>0</v>
          </cell>
          <cell r="I54">
            <v>1429</v>
          </cell>
          <cell r="J54">
            <v>2855</v>
          </cell>
          <cell r="K54">
            <v>4281</v>
          </cell>
          <cell r="L54">
            <v>0</v>
          </cell>
        </row>
        <row r="55">
          <cell r="B55" t="str">
            <v>Total Liabilities (B)</v>
          </cell>
          <cell r="C55">
            <v>9538133</v>
          </cell>
          <cell r="D55">
            <v>18956982.103</v>
          </cell>
          <cell r="E55">
            <v>15124369.327</v>
          </cell>
          <cell r="F55">
            <v>16886530.294763636</v>
          </cell>
          <cell r="G55">
            <v>13917539.63550875</v>
          </cell>
          <cell r="H55">
            <v>32615626.620063748</v>
          </cell>
          <cell r="I55">
            <v>22591139.328407813</v>
          </cell>
          <cell r="J55">
            <v>26282144.766830623</v>
          </cell>
          <cell r="K55">
            <v>29717659.128690936</v>
          </cell>
          <cell r="L55">
            <v>33617216.852863744</v>
          </cell>
        </row>
        <row r="57">
          <cell r="B57" t="str">
            <v>NET ASSETS/LIABILITIES "C=(A-B)"</v>
          </cell>
          <cell r="C57">
            <v>-2198053</v>
          </cell>
          <cell r="D57">
            <v>1219575.5549999997</v>
          </cell>
          <cell r="E57">
            <v>2559729.3080000021</v>
          </cell>
          <cell r="F57">
            <v>3437428.865345452</v>
          </cell>
          <cell r="G57">
            <v>-334007.39664469846</v>
          </cell>
          <cell r="H57">
            <v>2637439.4541503005</v>
          </cell>
          <cell r="I57">
            <v>1280792.2808143459</v>
          </cell>
          <cell r="J57">
            <v>1360760.7557812259</v>
          </cell>
          <cell r="K57">
            <v>1509821.30171334</v>
          </cell>
          <cell r="L57">
            <v>1685167.4679103047</v>
          </cell>
        </row>
        <row r="59">
          <cell r="B59" t="str">
            <v>REPRESENTED BY:</v>
          </cell>
        </row>
        <row r="60">
          <cell r="B60" t="str">
            <v>Capital</v>
          </cell>
          <cell r="C60">
            <v>1166667</v>
          </cell>
          <cell r="D60">
            <v>1500000</v>
          </cell>
          <cell r="E60">
            <v>1500000</v>
          </cell>
          <cell r="F60">
            <v>1500000</v>
          </cell>
          <cell r="G60">
            <v>0</v>
          </cell>
          <cell r="H60">
            <v>1500000</v>
          </cell>
          <cell r="I60">
            <v>1500000</v>
          </cell>
          <cell r="J60">
            <v>1500000</v>
          </cell>
          <cell r="K60">
            <v>1500000</v>
          </cell>
          <cell r="L60">
            <v>1500000</v>
          </cell>
        </row>
        <row r="61">
          <cell r="B61" t="str">
            <v>Reserves</v>
          </cell>
          <cell r="C61">
            <v>-716825</v>
          </cell>
          <cell r="D61">
            <v>-898955.20799999998</v>
          </cell>
          <cell r="E61">
            <v>-492644.38</v>
          </cell>
          <cell r="F61">
            <v>-492644.38</v>
          </cell>
          <cell r="G61">
            <v>0</v>
          </cell>
          <cell r="H61">
            <v>-898955.20799999998</v>
          </cell>
          <cell r="I61">
            <v>-610204.20799999998</v>
          </cell>
          <cell r="J61">
            <v>-610204.20799999998</v>
          </cell>
          <cell r="K61">
            <v>-610204.20799999998</v>
          </cell>
          <cell r="L61">
            <v>-610204.20799999998</v>
          </cell>
        </row>
        <row r="62">
          <cell r="B62" t="str">
            <v>Surplus on revaluation of investment</v>
          </cell>
          <cell r="C62">
            <v>0</v>
          </cell>
          <cell r="D62">
            <v>350969.02399999998</v>
          </cell>
          <cell r="E62">
            <v>0</v>
          </cell>
          <cell r="F62">
            <v>0</v>
          </cell>
          <cell r="G62">
            <v>-300000</v>
          </cell>
          <cell r="H62">
            <v>50969.023999999976</v>
          </cell>
          <cell r="I62">
            <v>250969.02399999998</v>
          </cell>
          <cell r="J62">
            <v>200969.02399999998</v>
          </cell>
          <cell r="K62">
            <v>150969.02399999998</v>
          </cell>
          <cell r="L62">
            <v>90969.023999999976</v>
          </cell>
        </row>
        <row r="63">
          <cell r="B63" t="str">
            <v xml:space="preserve">(Lending)/Borrowing from HO "E=(C-/+D) </v>
          </cell>
          <cell r="C63">
            <v>2767</v>
          </cell>
          <cell r="D63">
            <v>-21191.845999999903</v>
          </cell>
          <cell r="E63">
            <v>1476360.3789999997</v>
          </cell>
          <cell r="F63">
            <v>1388971.4225999997</v>
          </cell>
          <cell r="G63">
            <v>-2075714.4476085003</v>
          </cell>
          <cell r="H63">
            <v>0</v>
          </cell>
          <cell r="I63">
            <v>-841</v>
          </cell>
          <cell r="J63">
            <v>-1038</v>
          </cell>
          <cell r="K63">
            <v>-1109</v>
          </cell>
          <cell r="L63">
            <v>-1234</v>
          </cell>
        </row>
        <row r="64">
          <cell r="B64" t="str">
            <v>Branch profit / (loss)         "D"</v>
          </cell>
          <cell r="C64">
            <v>-2650657</v>
          </cell>
          <cell r="D64">
            <v>288751.47474000003</v>
          </cell>
          <cell r="E64">
            <v>75962.512050000048</v>
          </cell>
          <cell r="F64">
            <v>112988.58551836369</v>
          </cell>
          <cell r="G64">
            <v>301879.82820164057</v>
          </cell>
          <cell r="H64">
            <v>1038106.4455409406</v>
          </cell>
          <cell r="I64">
            <v>140868.50137802036</v>
          </cell>
          <cell r="J64">
            <v>271035.3602586838</v>
          </cell>
          <cell r="K64">
            <v>470164.53164199064</v>
          </cell>
          <cell r="L64">
            <v>705635.35040294076</v>
          </cell>
        </row>
        <row r="66">
          <cell r="B66" t="str">
            <v xml:space="preserve">Total </v>
          </cell>
          <cell r="C66">
            <v>-2198053</v>
          </cell>
          <cell r="D66">
            <v>1219575.4447400002</v>
          </cell>
          <cell r="E66">
            <v>2559678.5110499999</v>
          </cell>
          <cell r="F66">
            <v>2509315.6281183637</v>
          </cell>
          <cell r="G66">
            <v>-2073834.6194068596</v>
          </cell>
          <cell r="H66">
            <v>1690120.2615409405</v>
          </cell>
          <cell r="I66">
            <v>1280792.3173780204</v>
          </cell>
          <cell r="J66">
            <v>1360762.1762586839</v>
          </cell>
          <cell r="K66">
            <v>1509821.3476419905</v>
          </cell>
          <cell r="L66">
            <v>1685167.1664029406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EDM"/>
      <sheetName val="DALY"/>
      <sheetName val="O-N"/>
      <sheetName val="F-HL"/>
      <sheetName val="F-RR"/>
      <sheetName val="F-REP"/>
      <sheetName val="TB-HOL"/>
      <sheetName val="T.RR"/>
      <sheetName val="T.REP"/>
      <sheetName val="PIB-HL"/>
      <sheetName val="P-RR"/>
      <sheetName val="P-REP"/>
      <sheetName val="IPS"/>
      <sheetName val="TFC-H"/>
      <sheetName val="TFC-RR"/>
      <sheetName val="SHR"/>
      <sheetName val="SHR-RR"/>
      <sheetName val="ARHB"/>
      <sheetName val="BAD"/>
      <sheetName val="COI"/>
      <sheetName val="NIT"/>
      <sheetName val="SUM"/>
      <sheetName val="SHAMS"/>
      <sheetName val="LIQU"/>
      <sheetName val="BR"/>
      <sheetName val="AMOR"/>
      <sheetName val="MTM-TB"/>
      <sheetName val="AVA"/>
      <sheetName val="ANA"/>
      <sheetName val="SUM1"/>
      <sheetName val="SUMM2"/>
      <sheetName val="ACCT"/>
      <sheetName val="KH-32"/>
      <sheetName val="BAL"/>
      <sheetName val="PREV"/>
      <sheetName val="HO"/>
      <sheetName val="MTM-PIB"/>
      <sheetName val="EXP"/>
      <sheetName val="TBPR"/>
      <sheetName val="BK"/>
      <sheetName val="NET"/>
      <sheetName val="MAT"/>
      <sheetName val="FWD"/>
      <sheetName val="ACCR"/>
      <sheetName val="GAP"/>
      <sheetName val="FIB"/>
      <sheetName val="T-H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8">
          <cell r="Q8">
            <v>37527</v>
          </cell>
        </row>
        <row r="10">
          <cell r="Q10" t="str">
            <v>BALANCES</v>
          </cell>
          <cell r="R10" t="str">
            <v>W.A.R.R</v>
          </cell>
        </row>
        <row r="12">
          <cell r="Q12">
            <v>5692872486.6300011</v>
          </cell>
          <cell r="R12">
            <v>8.0500000000000007</v>
          </cell>
        </row>
        <row r="15">
          <cell r="Q15">
            <v>2000000000</v>
          </cell>
          <cell r="R15">
            <v>5.9974999999999996</v>
          </cell>
        </row>
        <row r="16">
          <cell r="Q16">
            <v>700000000</v>
          </cell>
          <cell r="R16">
            <v>6.2142857142857144</v>
          </cell>
        </row>
        <row r="17">
          <cell r="Q17">
            <v>665868000</v>
          </cell>
          <cell r="R17">
            <v>6.1785714285714288</v>
          </cell>
        </row>
        <row r="18">
          <cell r="Q18">
            <v>0</v>
          </cell>
          <cell r="R18">
            <v>0</v>
          </cell>
        </row>
        <row r="19">
          <cell r="Q19">
            <v>0</v>
          </cell>
          <cell r="R19">
            <v>0</v>
          </cell>
        </row>
        <row r="20">
          <cell r="Q20">
            <v>0</v>
          </cell>
          <cell r="R20">
            <v>0</v>
          </cell>
        </row>
        <row r="21">
          <cell r="Q21">
            <v>1100000000</v>
          </cell>
          <cell r="R21">
            <v>6.9227272727272728</v>
          </cell>
        </row>
        <row r="22">
          <cell r="Q22">
            <v>4465868000</v>
          </cell>
          <cell r="R22">
            <v>6.2863732201668299</v>
          </cell>
        </row>
        <row r="24">
          <cell r="Q24">
            <v>10158740486.630001</v>
          </cell>
          <cell r="R24">
            <v>7.2746947925910881</v>
          </cell>
        </row>
        <row r="30">
          <cell r="Q30">
            <v>3085600000</v>
          </cell>
          <cell r="R30">
            <v>7.8198829862911587</v>
          </cell>
        </row>
        <row r="31">
          <cell r="Q31">
            <v>802500000</v>
          </cell>
          <cell r="R31">
            <v>9.0341913146417454</v>
          </cell>
        </row>
        <row r="32">
          <cell r="Q32">
            <v>1673496898</v>
          </cell>
          <cell r="R32">
            <v>6.5980457142857141</v>
          </cell>
        </row>
        <row r="33">
          <cell r="Q33">
            <v>77999992</v>
          </cell>
          <cell r="R33">
            <v>18</v>
          </cell>
        </row>
        <row r="34">
          <cell r="Q34">
            <v>0</v>
          </cell>
          <cell r="R34">
            <v>0</v>
          </cell>
        </row>
        <row r="35">
          <cell r="Q35">
            <v>295124406.63</v>
          </cell>
          <cell r="R35" t="str">
            <v>0.00</v>
          </cell>
        </row>
        <row r="36">
          <cell r="Q36">
            <v>112925390</v>
          </cell>
          <cell r="R36">
            <v>11</v>
          </cell>
        </row>
        <row r="37">
          <cell r="Q37">
            <v>408800000</v>
          </cell>
          <cell r="R37">
            <v>8.0500000000000007</v>
          </cell>
        </row>
        <row r="38">
          <cell r="Q38">
            <v>6456446686.6300001</v>
          </cell>
          <cell r="R38">
            <v>7.4898469702163872</v>
          </cell>
        </row>
        <row r="41">
          <cell r="Q41">
            <v>405000000</v>
          </cell>
          <cell r="R41">
            <v>7.2716049382716053</v>
          </cell>
        </row>
        <row r="42">
          <cell r="Q42">
            <v>410000000</v>
          </cell>
          <cell r="R42">
            <v>7.5085365853658539</v>
          </cell>
        </row>
        <row r="43">
          <cell r="Q43">
            <v>1500000000</v>
          </cell>
          <cell r="R43">
            <v>6.2733333333333334</v>
          </cell>
        </row>
        <row r="44">
          <cell r="Q44">
            <v>292293800</v>
          </cell>
          <cell r="R44">
            <v>6.6333333333333337</v>
          </cell>
        </row>
        <row r="45">
          <cell r="Q45">
            <v>50000000</v>
          </cell>
          <cell r="R45">
            <v>7.25</v>
          </cell>
        </row>
        <row r="46">
          <cell r="Q46">
            <v>0</v>
          </cell>
          <cell r="R46">
            <v>0</v>
          </cell>
        </row>
        <row r="47">
          <cell r="Q47">
            <v>200000000</v>
          </cell>
          <cell r="R47">
            <v>8.0500000000000007</v>
          </cell>
        </row>
        <row r="48">
          <cell r="Q48">
            <v>845000000</v>
          </cell>
          <cell r="R48">
            <v>9.4230769230769234</v>
          </cell>
        </row>
        <row r="49">
          <cell r="Q49">
            <v>3702293800</v>
          </cell>
          <cell r="R49">
            <v>7.3758009714590091</v>
          </cell>
        </row>
        <row r="51">
          <cell r="Q51">
            <v>10158740486.630001</v>
          </cell>
          <cell r="R51">
            <v>7.4482835702388055</v>
          </cell>
        </row>
        <row r="53">
          <cell r="Q53">
            <v>5639596890</v>
          </cell>
          <cell r="R53">
            <v>7.7709061869170828</v>
          </cell>
        </row>
        <row r="55">
          <cell r="Q55">
            <v>816849796.63</v>
          </cell>
          <cell r="R55">
            <v>5.5493914654829437</v>
          </cell>
        </row>
        <row r="57">
          <cell r="Q57">
            <v>6456446686.6300001</v>
          </cell>
          <cell r="R57">
            <v>7.4898469702163872</v>
          </cell>
        </row>
        <row r="59">
          <cell r="Q59">
            <v>3702293800</v>
          </cell>
          <cell r="R59">
            <v>7.3758009714590091</v>
          </cell>
        </row>
        <row r="61">
          <cell r="Q61">
            <v>10158740486.630001</v>
          </cell>
          <cell r="R61">
            <v>7.4482835702388055</v>
          </cell>
        </row>
        <row r="63">
          <cell r="Q63">
            <v>-4465868000</v>
          </cell>
          <cell r="R63">
            <v>6.2863732201668299</v>
          </cell>
        </row>
        <row r="64">
          <cell r="Q64" t="str">
            <v xml:space="preserve"> </v>
          </cell>
        </row>
        <row r="65">
          <cell r="Q65">
            <v>-5692872486.6300011</v>
          </cell>
          <cell r="R65">
            <v>8.0500000000000007</v>
          </cell>
        </row>
        <row r="67">
          <cell r="Q67">
            <v>-10158740486.630001</v>
          </cell>
          <cell r="R67">
            <v>-7.2746947925910881</v>
          </cell>
        </row>
        <row r="69">
          <cell r="R69">
            <v>0.17358877764771741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Liquidity"/>
      <sheetName val="top 20"/>
      <sheetName val="MARKP DEPOSIT "/>
      <sheetName val="CON 10 MILLION ABOVE"/>
      <sheetName val="New Depositors"/>
      <sheetName val="SUPER SAVER"/>
      <sheetName val="Concentration"/>
      <sheetName val="NON FUNDED "/>
      <sheetName val="DAILY POSITION"/>
      <sheetName val="Productwise (2)"/>
      <sheetName val="Productwi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EDM"/>
      <sheetName val="DALY"/>
      <sheetName val="O-N"/>
      <sheetName val="F-HL"/>
      <sheetName val="F-RR"/>
      <sheetName val="F-REP"/>
      <sheetName val="T-HL"/>
      <sheetName val="T.RR"/>
      <sheetName val="T.REP"/>
      <sheetName val="PIB-HL"/>
      <sheetName val="P-RR"/>
      <sheetName val="P-REP"/>
      <sheetName val="IPS"/>
      <sheetName val="TFC-H"/>
      <sheetName val="TFC-RR"/>
      <sheetName val="SHR-RR"/>
      <sheetName val="SHR"/>
      <sheetName val="BAD"/>
      <sheetName val="ARHB"/>
      <sheetName val="COI"/>
      <sheetName val="NIT"/>
      <sheetName val="SUM"/>
      <sheetName val="SHAMS"/>
      <sheetName val="BR"/>
      <sheetName val="MTM-TB"/>
      <sheetName val="AMOR"/>
      <sheetName val="ANA"/>
      <sheetName val="SUM1"/>
      <sheetName val="AVA"/>
      <sheetName val="BK"/>
      <sheetName val="ACCT"/>
      <sheetName val="KH-32"/>
      <sheetName val="PREV"/>
      <sheetName val="BAL"/>
      <sheetName val="HO"/>
      <sheetName val="MTM-PIB"/>
      <sheetName val="EXP"/>
      <sheetName val="TBPR"/>
      <sheetName val="FIB"/>
      <sheetName val="NET"/>
      <sheetName val="GAP"/>
      <sheetName val="LIQU"/>
      <sheetName val="MAT"/>
      <sheetName val="FWD"/>
      <sheetName val="P-HL"/>
      <sheetName val="Sheet2"/>
      <sheetName val="Sheet1"/>
    </sheetNames>
    <sheetDataSet>
      <sheetData sheetId="0" refreshError="1"/>
      <sheetData sheetId="1" refreshError="1"/>
      <sheetData sheetId="2" refreshError="1"/>
      <sheetData sheetId="3">
        <row r="2">
          <cell r="I2" t="str">
            <v>OVER NIGHT</v>
          </cell>
        </row>
        <row r="3">
          <cell r="I3" t="str">
            <v xml:space="preserve"> </v>
          </cell>
        </row>
        <row r="9">
          <cell r="E9" t="str">
            <v>NOR</v>
          </cell>
          <cell r="I9" t="str">
            <v>BOOK VALUE</v>
          </cell>
        </row>
        <row r="10">
          <cell r="E10" t="str">
            <v xml:space="preserve">  TE</v>
          </cell>
          <cell r="AH10" t="str">
            <v>3RD</v>
          </cell>
        </row>
        <row r="13">
          <cell r="I13" t="str">
            <v xml:space="preserve"> </v>
          </cell>
        </row>
        <row r="16">
          <cell r="E16" t="str">
            <v>10Y</v>
          </cell>
          <cell r="I16">
            <v>40000000</v>
          </cell>
        </row>
        <row r="17">
          <cell r="E17" t="str">
            <v>10Y</v>
          </cell>
          <cell r="I17">
            <v>900000</v>
          </cell>
        </row>
        <row r="18">
          <cell r="E18" t="str">
            <v>10Y</v>
          </cell>
          <cell r="I18">
            <v>50000000</v>
          </cell>
        </row>
        <row r="19">
          <cell r="E19" t="str">
            <v>10Y</v>
          </cell>
          <cell r="I19">
            <v>50000000</v>
          </cell>
        </row>
        <row r="20">
          <cell r="E20" t="str">
            <v>10Y</v>
          </cell>
          <cell r="I20">
            <v>50000000</v>
          </cell>
        </row>
        <row r="21">
          <cell r="E21" t="str">
            <v>10Y</v>
          </cell>
          <cell r="I21">
            <v>5000000</v>
          </cell>
        </row>
        <row r="22">
          <cell r="E22" t="str">
            <v>10Y</v>
          </cell>
          <cell r="I22">
            <v>20000000</v>
          </cell>
        </row>
        <row r="23">
          <cell r="E23" t="str">
            <v>10Y</v>
          </cell>
          <cell r="I23">
            <v>25000000</v>
          </cell>
        </row>
        <row r="24">
          <cell r="E24" t="str">
            <v>10Y</v>
          </cell>
          <cell r="I24">
            <v>65000000</v>
          </cell>
        </row>
        <row r="25">
          <cell r="E25" t="str">
            <v>10Y</v>
          </cell>
          <cell r="I25">
            <v>50000000</v>
          </cell>
        </row>
        <row r="26">
          <cell r="E26" t="str">
            <v>10Y</v>
          </cell>
          <cell r="I26">
            <v>50000000</v>
          </cell>
          <cell r="AH26" t="str">
            <v xml:space="preserve"> </v>
          </cell>
        </row>
        <row r="27">
          <cell r="E27" t="str">
            <v>10Y</v>
          </cell>
          <cell r="I27">
            <v>50000000</v>
          </cell>
        </row>
        <row r="28">
          <cell r="E28" t="str">
            <v>10Y</v>
          </cell>
          <cell r="I28">
            <v>39000000</v>
          </cell>
        </row>
        <row r="29">
          <cell r="E29" t="str">
            <v>10Y</v>
          </cell>
          <cell r="I29">
            <v>20000000</v>
          </cell>
        </row>
        <row r="30">
          <cell r="E30" t="str">
            <v>10Y</v>
          </cell>
          <cell r="I30">
            <v>51000000</v>
          </cell>
        </row>
        <row r="31">
          <cell r="E31" t="str">
            <v>10Y</v>
          </cell>
          <cell r="I31">
            <v>36300000</v>
          </cell>
        </row>
        <row r="32">
          <cell r="E32" t="str">
            <v>10Y</v>
          </cell>
          <cell r="I32">
            <v>50000000</v>
          </cell>
        </row>
        <row r="33">
          <cell r="E33" t="str">
            <v>10Y</v>
          </cell>
          <cell r="I33">
            <v>110000000</v>
          </cell>
        </row>
        <row r="34">
          <cell r="E34" t="str">
            <v>10Y</v>
          </cell>
          <cell r="I34">
            <v>208000000</v>
          </cell>
        </row>
        <row r="35">
          <cell r="E35" t="str">
            <v>10Y</v>
          </cell>
          <cell r="I35">
            <v>100000000</v>
          </cell>
        </row>
        <row r="36">
          <cell r="E36" t="str">
            <v>10Y</v>
          </cell>
          <cell r="I36">
            <v>40000000</v>
          </cell>
        </row>
        <row r="37">
          <cell r="E37" t="str">
            <v>10Y</v>
          </cell>
          <cell r="I37">
            <v>300000000</v>
          </cell>
          <cell r="AH37" t="str">
            <v xml:space="preserve"> </v>
          </cell>
        </row>
        <row r="38">
          <cell r="E38" t="str">
            <v>10Y</v>
          </cell>
          <cell r="I38">
            <v>270425000</v>
          </cell>
          <cell r="AH38" t="str">
            <v xml:space="preserve"> </v>
          </cell>
        </row>
        <row r="39">
          <cell r="E39" t="str">
            <v>10Y</v>
          </cell>
          <cell r="I39">
            <v>20000000</v>
          </cell>
          <cell r="AH39" t="str">
            <v xml:space="preserve"> </v>
          </cell>
        </row>
        <row r="40">
          <cell r="E40" t="str">
            <v>10Y</v>
          </cell>
          <cell r="I40">
            <v>60000000</v>
          </cell>
          <cell r="AH40" t="str">
            <v xml:space="preserve"> </v>
          </cell>
        </row>
        <row r="41">
          <cell r="E41" t="str">
            <v>10Y</v>
          </cell>
          <cell r="I41">
            <v>100000000</v>
          </cell>
        </row>
        <row r="42">
          <cell r="E42" t="str">
            <v>10Y</v>
          </cell>
          <cell r="I42">
            <v>100000000</v>
          </cell>
        </row>
        <row r="43">
          <cell r="E43" t="str">
            <v>10Y</v>
          </cell>
          <cell r="I43">
            <v>5725000</v>
          </cell>
        </row>
        <row r="44">
          <cell r="E44" t="str">
            <v>10Y</v>
          </cell>
          <cell r="I44">
            <v>50000000</v>
          </cell>
        </row>
        <row r="45">
          <cell r="E45" t="str">
            <v>10Y</v>
          </cell>
          <cell r="I45">
            <v>90000000</v>
          </cell>
        </row>
        <row r="46">
          <cell r="E46" t="str">
            <v>10Y</v>
          </cell>
          <cell r="I46">
            <v>11850000</v>
          </cell>
        </row>
        <row r="47">
          <cell r="E47" t="str">
            <v>10Y</v>
          </cell>
          <cell r="I47">
            <v>650000</v>
          </cell>
        </row>
        <row r="48">
          <cell r="E48" t="str">
            <v>10Y</v>
          </cell>
          <cell r="I48">
            <v>40000000</v>
          </cell>
        </row>
        <row r="49">
          <cell r="E49" t="str">
            <v>10Y</v>
          </cell>
          <cell r="I49">
            <v>35000000</v>
          </cell>
        </row>
        <row r="50">
          <cell r="E50" t="str">
            <v>10Y</v>
          </cell>
          <cell r="I50">
            <v>210900000</v>
          </cell>
        </row>
        <row r="51">
          <cell r="E51" t="str">
            <v>10Y</v>
          </cell>
          <cell r="I51">
            <v>20000000</v>
          </cell>
        </row>
        <row r="52">
          <cell r="E52" t="str">
            <v>10Y</v>
          </cell>
          <cell r="I52">
            <v>50000000</v>
          </cell>
        </row>
        <row r="53">
          <cell r="E53" t="str">
            <v>10Y</v>
          </cell>
          <cell r="I53">
            <v>12150000</v>
          </cell>
        </row>
        <row r="54">
          <cell r="E54" t="str">
            <v>10Y</v>
          </cell>
          <cell r="I54">
            <v>10000000</v>
          </cell>
        </row>
        <row r="55">
          <cell r="E55" t="str">
            <v>10Y</v>
          </cell>
          <cell r="I55">
            <v>50000000</v>
          </cell>
        </row>
        <row r="56">
          <cell r="E56" t="str">
            <v>10Y</v>
          </cell>
          <cell r="I56">
            <v>25000000</v>
          </cell>
        </row>
        <row r="57">
          <cell r="E57" t="str">
            <v>10Y</v>
          </cell>
          <cell r="I57">
            <v>50000000</v>
          </cell>
        </row>
        <row r="58">
          <cell r="E58" t="str">
            <v>10Y</v>
          </cell>
          <cell r="I58">
            <v>1700000</v>
          </cell>
        </row>
        <row r="59">
          <cell r="E59" t="str">
            <v>10Y</v>
          </cell>
          <cell r="I59">
            <v>100000000</v>
          </cell>
        </row>
        <row r="60">
          <cell r="E60" t="str">
            <v>10Y</v>
          </cell>
          <cell r="I60">
            <v>100000000</v>
          </cell>
        </row>
        <row r="61">
          <cell r="E61" t="str">
            <v>10Y</v>
          </cell>
          <cell r="I61">
            <v>2900000</v>
          </cell>
        </row>
        <row r="62">
          <cell r="E62" t="str">
            <v>10Y</v>
          </cell>
          <cell r="I62">
            <v>45000000</v>
          </cell>
        </row>
        <row r="63">
          <cell r="E63" t="str">
            <v>10Y</v>
          </cell>
          <cell r="I63">
            <v>30000000</v>
          </cell>
        </row>
        <row r="64">
          <cell r="E64" t="str">
            <v>10Y</v>
          </cell>
          <cell r="I64">
            <v>50000000</v>
          </cell>
        </row>
        <row r="65">
          <cell r="E65" t="str">
            <v>05Y</v>
          </cell>
          <cell r="I65">
            <v>25000000</v>
          </cell>
        </row>
        <row r="66">
          <cell r="E66" t="str">
            <v>05Y</v>
          </cell>
          <cell r="I66">
            <v>150000000</v>
          </cell>
        </row>
        <row r="71">
          <cell r="I71">
            <v>3126500000</v>
          </cell>
        </row>
      </sheetData>
      <sheetData sheetId="4">
        <row r="1">
          <cell r="AI1">
            <v>0</v>
          </cell>
        </row>
        <row r="2">
          <cell r="E2">
            <v>37447</v>
          </cell>
          <cell r="H2">
            <v>37447</v>
          </cell>
        </row>
        <row r="7">
          <cell r="AI7" t="str">
            <v>905425-750</v>
          </cell>
        </row>
        <row r="10">
          <cell r="E10" t="str">
            <v>FACE VALUE</v>
          </cell>
          <cell r="H10" t="str">
            <v xml:space="preserve">ISSUE </v>
          </cell>
          <cell r="I10" t="str">
            <v>TENOR</v>
          </cell>
          <cell r="AI10" t="str">
            <v>BALANCE</v>
          </cell>
        </row>
        <row r="11">
          <cell r="AI11" t="str">
            <v xml:space="preserve"> </v>
          </cell>
        </row>
        <row r="14">
          <cell r="E14">
            <v>30000000</v>
          </cell>
          <cell r="H14">
            <v>33988</v>
          </cell>
          <cell r="I14" t="str">
            <v>10 YRS</v>
          </cell>
          <cell r="AI14">
            <v>30000000</v>
          </cell>
        </row>
        <row r="15">
          <cell r="E15">
            <v>20000000</v>
          </cell>
          <cell r="H15">
            <v>34081</v>
          </cell>
          <cell r="I15" t="str">
            <v>10 YRS</v>
          </cell>
          <cell r="AI15">
            <v>20000000</v>
          </cell>
        </row>
        <row r="16">
          <cell r="E16">
            <v>110000000</v>
          </cell>
          <cell r="H16">
            <v>33896</v>
          </cell>
          <cell r="I16" t="str">
            <v>10 YRS</v>
          </cell>
          <cell r="AI16">
            <v>10000000</v>
          </cell>
        </row>
        <row r="17">
          <cell r="E17">
            <v>100000000</v>
          </cell>
          <cell r="H17">
            <v>33896</v>
          </cell>
          <cell r="I17" t="str">
            <v>10 YRS</v>
          </cell>
          <cell r="AI17">
            <v>0</v>
          </cell>
        </row>
        <row r="18">
          <cell r="E18">
            <v>123000000</v>
          </cell>
          <cell r="H18">
            <v>33863</v>
          </cell>
          <cell r="I18" t="str">
            <v>10 YRS</v>
          </cell>
          <cell r="AI18">
            <v>123000000</v>
          </cell>
        </row>
        <row r="19">
          <cell r="E19">
            <v>10000000</v>
          </cell>
          <cell r="H19">
            <v>34081</v>
          </cell>
          <cell r="I19" t="str">
            <v>10 YRS</v>
          </cell>
          <cell r="AI19">
            <v>10000000</v>
          </cell>
        </row>
        <row r="20">
          <cell r="E20">
            <v>50000000</v>
          </cell>
          <cell r="H20">
            <v>35745</v>
          </cell>
          <cell r="I20" t="str">
            <v>10 YRS</v>
          </cell>
          <cell r="AI20">
            <v>0</v>
          </cell>
        </row>
        <row r="21">
          <cell r="E21">
            <v>9000000</v>
          </cell>
          <cell r="H21">
            <v>34385</v>
          </cell>
          <cell r="I21" t="str">
            <v>10 YRS</v>
          </cell>
          <cell r="AI21">
            <v>9000000</v>
          </cell>
        </row>
        <row r="22">
          <cell r="E22">
            <v>25000000</v>
          </cell>
          <cell r="H22">
            <v>34893</v>
          </cell>
          <cell r="I22" t="str">
            <v>10 YRS</v>
          </cell>
          <cell r="AI22">
            <v>25000000</v>
          </cell>
        </row>
        <row r="23">
          <cell r="E23">
            <v>100000000</v>
          </cell>
          <cell r="H23">
            <v>34959</v>
          </cell>
          <cell r="I23" t="str">
            <v>10 YRS</v>
          </cell>
          <cell r="AI23">
            <v>0</v>
          </cell>
        </row>
        <row r="24">
          <cell r="E24">
            <v>25000000</v>
          </cell>
          <cell r="H24">
            <v>34165</v>
          </cell>
          <cell r="I24" t="str">
            <v>10 YRS</v>
          </cell>
          <cell r="AI24">
            <v>25000000</v>
          </cell>
        </row>
        <row r="25">
          <cell r="E25">
            <v>2500000</v>
          </cell>
          <cell r="H25">
            <v>34660</v>
          </cell>
          <cell r="I25" t="str">
            <v>10 YRS</v>
          </cell>
          <cell r="AI25">
            <v>2500000</v>
          </cell>
        </row>
        <row r="26">
          <cell r="E26">
            <v>2000000</v>
          </cell>
          <cell r="H26">
            <v>34809</v>
          </cell>
          <cell r="I26" t="str">
            <v>10 YRS</v>
          </cell>
          <cell r="AI26">
            <v>2000000</v>
          </cell>
        </row>
        <row r="27">
          <cell r="AI27">
            <v>0</v>
          </cell>
        </row>
        <row r="28">
          <cell r="AI28">
            <v>0</v>
          </cell>
        </row>
        <row r="30">
          <cell r="E30" t="str">
            <v xml:space="preserve"> </v>
          </cell>
          <cell r="H30" t="str">
            <v xml:space="preserve"> </v>
          </cell>
          <cell r="AI30">
            <v>0</v>
          </cell>
        </row>
        <row r="31">
          <cell r="E31">
            <v>606500000</v>
          </cell>
          <cell r="AI31">
            <v>256500000</v>
          </cell>
        </row>
      </sheetData>
      <sheetData sheetId="5">
        <row r="2">
          <cell r="D2">
            <v>37447</v>
          </cell>
          <cell r="G2">
            <v>37447</v>
          </cell>
        </row>
        <row r="9">
          <cell r="D9" t="str">
            <v>FACE VALUE</v>
          </cell>
          <cell r="G9" t="str">
            <v>ISSUE DATE</v>
          </cell>
        </row>
        <row r="12">
          <cell r="D12" t="str">
            <v xml:space="preserve"> </v>
          </cell>
        </row>
        <row r="14">
          <cell r="D14">
            <v>70000000</v>
          </cell>
          <cell r="G14">
            <v>33953</v>
          </cell>
        </row>
        <row r="15">
          <cell r="D15">
            <v>50000000</v>
          </cell>
          <cell r="G15">
            <v>34295</v>
          </cell>
        </row>
        <row r="16">
          <cell r="D16">
            <v>60000000</v>
          </cell>
          <cell r="G16">
            <v>34385</v>
          </cell>
        </row>
        <row r="17">
          <cell r="D17">
            <v>75000000</v>
          </cell>
          <cell r="G17">
            <v>34426</v>
          </cell>
        </row>
        <row r="18">
          <cell r="D18">
            <v>45000000</v>
          </cell>
          <cell r="G18">
            <v>34660</v>
          </cell>
        </row>
        <row r="19">
          <cell r="D19">
            <v>100000000</v>
          </cell>
          <cell r="G19">
            <v>34494</v>
          </cell>
        </row>
        <row r="20">
          <cell r="D20">
            <v>100000000</v>
          </cell>
          <cell r="G20">
            <v>34599</v>
          </cell>
        </row>
        <row r="21">
          <cell r="D21">
            <v>150000000</v>
          </cell>
          <cell r="G21">
            <v>33919</v>
          </cell>
        </row>
        <row r="22">
          <cell r="D22">
            <v>50000000</v>
          </cell>
          <cell r="G22">
            <v>34426</v>
          </cell>
        </row>
        <row r="23">
          <cell r="D23">
            <v>350000000</v>
          </cell>
          <cell r="G23">
            <v>33896</v>
          </cell>
        </row>
        <row r="24">
          <cell r="D24">
            <v>300000000</v>
          </cell>
          <cell r="G24">
            <v>34081</v>
          </cell>
        </row>
        <row r="25">
          <cell r="D25">
            <v>50000000</v>
          </cell>
          <cell r="G25">
            <v>35745</v>
          </cell>
        </row>
        <row r="26">
          <cell r="D26">
            <v>50000000</v>
          </cell>
          <cell r="G26">
            <v>33988</v>
          </cell>
        </row>
        <row r="27">
          <cell r="D27">
            <v>100000000</v>
          </cell>
          <cell r="G27">
            <v>34959</v>
          </cell>
        </row>
        <row r="28">
          <cell r="D28">
            <v>200000000</v>
          </cell>
          <cell r="G28">
            <v>34014</v>
          </cell>
        </row>
        <row r="29">
          <cell r="D29">
            <v>200000000</v>
          </cell>
          <cell r="G29">
            <v>34081</v>
          </cell>
        </row>
        <row r="30">
          <cell r="D30">
            <v>175000000</v>
          </cell>
          <cell r="G30">
            <v>35745</v>
          </cell>
        </row>
        <row r="31">
          <cell r="D31">
            <v>125000000</v>
          </cell>
          <cell r="G31">
            <v>34234</v>
          </cell>
        </row>
        <row r="39">
          <cell r="D39">
            <v>2250000000</v>
          </cell>
        </row>
        <row r="42">
          <cell r="D42" t="str">
            <v xml:space="preserve"> </v>
          </cell>
        </row>
        <row r="44">
          <cell r="G44">
            <v>0.84444444444444444</v>
          </cell>
        </row>
        <row r="45">
          <cell r="G45">
            <v>0.15555555555555556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5">
          <cell r="F5">
            <v>37447</v>
          </cell>
        </row>
        <row r="6">
          <cell r="F6" t="str">
            <v xml:space="preserve"> </v>
          </cell>
        </row>
        <row r="9">
          <cell r="D9" t="str">
            <v>ACTUAL HOLDING</v>
          </cell>
          <cell r="F9" t="str">
            <v xml:space="preserve">                                  BOOK  VALUE</v>
          </cell>
        </row>
        <row r="11">
          <cell r="D11" t="str">
            <v xml:space="preserve">                       FIB'S</v>
          </cell>
          <cell r="F11">
            <v>3126500000</v>
          </cell>
        </row>
        <row r="13">
          <cell r="D13" t="str">
            <v xml:space="preserve">                       PIB'S</v>
          </cell>
          <cell r="F13">
            <v>732500000</v>
          </cell>
        </row>
        <row r="15">
          <cell r="D15" t="str">
            <v xml:space="preserve">                   T-BILLS</v>
          </cell>
          <cell r="F15">
            <v>385358298</v>
          </cell>
        </row>
        <row r="17">
          <cell r="D17" t="str">
            <v>TFC`S  (KESC)</v>
          </cell>
          <cell r="F17">
            <v>77999992</v>
          </cell>
        </row>
        <row r="18">
          <cell r="F18" t="str">
            <v xml:space="preserve"> </v>
          </cell>
        </row>
        <row r="19">
          <cell r="D19" t="str">
            <v>BORROWING</v>
          </cell>
        </row>
        <row r="21">
          <cell r="D21" t="str">
            <v xml:space="preserve">                      FIB'S</v>
          </cell>
          <cell r="F21">
            <v>2250000000</v>
          </cell>
        </row>
        <row r="22">
          <cell r="F22">
            <v>0</v>
          </cell>
        </row>
        <row r="24">
          <cell r="D24" t="str">
            <v xml:space="preserve">                      PIB'S</v>
          </cell>
          <cell r="F24">
            <v>1550000000</v>
          </cell>
        </row>
        <row r="25">
          <cell r="F25">
            <v>0</v>
          </cell>
        </row>
        <row r="27">
          <cell r="D27" t="str">
            <v xml:space="preserve">                      T-BILLS</v>
          </cell>
          <cell r="F27">
            <v>0</v>
          </cell>
        </row>
        <row r="28">
          <cell r="F28">
            <v>288921400</v>
          </cell>
        </row>
        <row r="29">
          <cell r="F29" t="str">
            <v xml:space="preserve"> </v>
          </cell>
        </row>
        <row r="30">
          <cell r="D30" t="str">
            <v xml:space="preserve">                       CALL</v>
          </cell>
          <cell r="F30">
            <v>700000000</v>
          </cell>
        </row>
        <row r="31">
          <cell r="D31" t="str">
            <v xml:space="preserve"> </v>
          </cell>
          <cell r="F31">
            <v>680000000</v>
          </cell>
        </row>
        <row r="33">
          <cell r="D33" t="str">
            <v>TOTAL BORROWING</v>
          </cell>
          <cell r="F33">
            <v>5468921400</v>
          </cell>
        </row>
        <row r="36">
          <cell r="F36" t="str">
            <v xml:space="preserve"> </v>
          </cell>
        </row>
        <row r="37">
          <cell r="D37" t="str">
            <v xml:space="preserve"> LENDING</v>
          </cell>
        </row>
        <row r="39">
          <cell r="D39" t="str">
            <v xml:space="preserve">                       FIB'S</v>
          </cell>
          <cell r="F39">
            <v>606500000</v>
          </cell>
        </row>
        <row r="40">
          <cell r="F40">
            <v>0</v>
          </cell>
        </row>
        <row r="42">
          <cell r="D42" t="str">
            <v xml:space="preserve">                       PIB'S</v>
          </cell>
          <cell r="F42">
            <v>1350000000</v>
          </cell>
        </row>
        <row r="43">
          <cell r="F43">
            <v>0</v>
          </cell>
        </row>
        <row r="45">
          <cell r="D45" t="str">
            <v xml:space="preserve">                      T-BILLS</v>
          </cell>
          <cell r="F45">
            <v>284293100</v>
          </cell>
        </row>
        <row r="46">
          <cell r="F46">
            <v>80650380</v>
          </cell>
        </row>
        <row r="48">
          <cell r="D48" t="str">
            <v xml:space="preserve">                      TFC'S   KESC</v>
          </cell>
          <cell r="F48">
            <v>0</v>
          </cell>
        </row>
        <row r="50">
          <cell r="D50" t="str">
            <v xml:space="preserve">                      NIT UNITS</v>
          </cell>
          <cell r="F50">
            <v>0</v>
          </cell>
        </row>
        <row r="53">
          <cell r="D53" t="str">
            <v xml:space="preserve">                       CALL</v>
          </cell>
          <cell r="F53">
            <v>500000000</v>
          </cell>
        </row>
        <row r="54">
          <cell r="D54" t="str">
            <v xml:space="preserve"> </v>
          </cell>
          <cell r="F54">
            <v>0</v>
          </cell>
        </row>
        <row r="57">
          <cell r="D57" t="str">
            <v>TOTAL  LENDINGS</v>
          </cell>
          <cell r="F57">
            <v>2821443480</v>
          </cell>
        </row>
        <row r="60">
          <cell r="D60" t="str">
            <v>COI LENDING</v>
          </cell>
          <cell r="F60">
            <v>1510000000</v>
          </cell>
        </row>
        <row r="61">
          <cell r="F61" t="str">
            <v xml:space="preserve"> </v>
          </cell>
        </row>
        <row r="62">
          <cell r="D62" t="str">
            <v>SECURITIES HOLDINGS AS ON TODAY</v>
          </cell>
        </row>
        <row r="64">
          <cell r="D64" t="str">
            <v xml:space="preserve">TOTAL  FIB'S                </v>
          </cell>
          <cell r="F64">
            <v>1483000000</v>
          </cell>
        </row>
        <row r="65">
          <cell r="D65" t="str">
            <v xml:space="preserve">TOTAL  PIB'S                </v>
          </cell>
          <cell r="F65">
            <v>532500000</v>
          </cell>
        </row>
        <row r="66">
          <cell r="D66" t="str">
            <v>TOTAL  T-BILLS</v>
          </cell>
          <cell r="F66">
            <v>461380378</v>
          </cell>
        </row>
        <row r="67">
          <cell r="D67" t="str">
            <v>TOTAL  TFC`S  (KESC)</v>
          </cell>
          <cell r="F67">
            <v>77999992</v>
          </cell>
        </row>
        <row r="68">
          <cell r="D68" t="str">
            <v xml:space="preserve">TOTAL  NIT UNITS </v>
          </cell>
          <cell r="F68">
            <v>0</v>
          </cell>
        </row>
        <row r="70">
          <cell r="D70" t="str">
            <v xml:space="preserve">TOTAL  SECURITIES   </v>
          </cell>
          <cell r="F70">
            <v>2554880370</v>
          </cell>
        </row>
        <row r="73">
          <cell r="D73" t="str">
            <v>SHARE CAPITAL OF MICRO FINANCE BANK</v>
          </cell>
          <cell r="F73">
            <v>30000000</v>
          </cell>
        </row>
        <row r="75">
          <cell r="D75" t="str">
            <v>CASH IN VAULT (LCY+FCY) DATED : 06-JUL-2002</v>
          </cell>
          <cell r="F75">
            <v>461000000</v>
          </cell>
        </row>
        <row r="76">
          <cell r="F76" t="str">
            <v xml:space="preserve"> </v>
          </cell>
        </row>
        <row r="77">
          <cell r="D77" t="str">
            <v>NET GOVT. SECURITIES HELD TODAY</v>
          </cell>
          <cell r="F77">
            <v>3045880370</v>
          </cell>
        </row>
        <row r="80">
          <cell r="D80" t="str">
            <v>TOTAL TIME AND DEMAND LIABILITIES WEEK ENDED 05-JULY-2002</v>
          </cell>
          <cell r="F80">
            <v>19834000000</v>
          </cell>
        </row>
        <row r="81">
          <cell r="F81" t="str">
            <v xml:space="preserve"> </v>
          </cell>
        </row>
        <row r="82">
          <cell r="D82" t="str">
            <v>15.00 %  REQUIREMENT   (SLR)</v>
          </cell>
          <cell r="F82">
            <v>2975100000</v>
          </cell>
        </row>
        <row r="84">
          <cell r="D84" t="str">
            <v xml:space="preserve"> </v>
          </cell>
          <cell r="F84" t="str">
            <v xml:space="preserve"> </v>
          </cell>
        </row>
        <row r="85">
          <cell r="D85" t="str">
            <v>SLR  SURPLUS / (SHORT)</v>
          </cell>
          <cell r="F85">
            <v>70780370</v>
          </cell>
        </row>
        <row r="89">
          <cell r="F89">
            <v>19834000000</v>
          </cell>
        </row>
        <row r="95">
          <cell r="D95" t="str">
            <v xml:space="preserve"> </v>
          </cell>
        </row>
        <row r="107">
          <cell r="D107" t="str">
            <v xml:space="preserve"> 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XXX"/>
      <sheetName val="FBP"/>
      <sheetName val="FWD PS BK"/>
      <sheetName val="FWD SALE"/>
      <sheetName val="ORP"/>
      <sheetName val="ORS"/>
      <sheetName val="REVAL SUMM"/>
      <sheetName val="FP CUST"/>
      <sheetName val="LC IMP"/>
      <sheetName val="NOSTRO"/>
      <sheetName val="RATES"/>
      <sheetName val="BLOTFORMAT"/>
      <sheetName val="EXPOSURE"/>
      <sheetName val="EXP"/>
      <sheetName val="FCYDEP"/>
      <sheetName val="NOP"/>
      <sheetName val="BLOTTER"/>
      <sheetName val="B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4">
          <cell r="C4" t="str">
            <v>ABN</v>
          </cell>
          <cell r="D4" t="str">
            <v>ABN Amro Bank N.V.</v>
          </cell>
          <cell r="E4" t="str">
            <v>IB</v>
          </cell>
        </row>
        <row r="5">
          <cell r="C5" t="str">
            <v>ABIB</v>
          </cell>
          <cell r="D5" t="str">
            <v>Al Baraka Islamic Bank B.S.C. (E.C)</v>
          </cell>
          <cell r="E5" t="str">
            <v>IB</v>
          </cell>
        </row>
        <row r="6">
          <cell r="C6" t="str">
            <v>AFIB</v>
          </cell>
          <cell r="D6" t="str">
            <v>Al Faysal Investment  Bank Ltd.</v>
          </cell>
          <cell r="E6" t="str">
            <v>IB</v>
          </cell>
        </row>
        <row r="7">
          <cell r="C7" t="str">
            <v>ATIB</v>
          </cell>
          <cell r="D7" t="str">
            <v>Al Towfeek Investment  Bank Ltd.</v>
          </cell>
          <cell r="E7" t="str">
            <v>IB</v>
          </cell>
        </row>
        <row r="8">
          <cell r="C8" t="str">
            <v>ABL</v>
          </cell>
          <cell r="D8" t="str">
            <v>Allied Bank of Pakistan Ltd.</v>
          </cell>
          <cell r="E8" t="str">
            <v>CB</v>
          </cell>
        </row>
        <row r="9">
          <cell r="C9" t="str">
            <v>AMEX</v>
          </cell>
          <cell r="D9" t="str">
            <v>American Express Bank</v>
          </cell>
          <cell r="E9" t="str">
            <v>IB</v>
          </cell>
        </row>
        <row r="10">
          <cell r="C10" t="str">
            <v>ACB</v>
          </cell>
          <cell r="D10" t="str">
            <v>Askari Commercial Bank Ltd</v>
          </cell>
          <cell r="E10" t="str">
            <v>CB</v>
          </cell>
        </row>
        <row r="11">
          <cell r="C11" t="str">
            <v>AL</v>
          </cell>
          <cell r="D11" t="str">
            <v>Askari Leasing Ltd</v>
          </cell>
          <cell r="E11" t="str">
            <v>L.C</v>
          </cell>
        </row>
        <row r="12">
          <cell r="C12" t="str">
            <v>AIB</v>
          </cell>
          <cell r="D12" t="str">
            <v>Asset Investment Bank</v>
          </cell>
          <cell r="E12" t="str">
            <v>IB</v>
          </cell>
        </row>
        <row r="13">
          <cell r="C13" t="str">
            <v>AIBL</v>
          </cell>
          <cell r="D13" t="str">
            <v>Atlas Investment Bank Ltd.</v>
          </cell>
          <cell r="E13" t="str">
            <v>IB</v>
          </cell>
        </row>
        <row r="14">
          <cell r="C14" t="str">
            <v>ATL</v>
          </cell>
          <cell r="D14" t="str">
            <v xml:space="preserve">Atlas Leasing </v>
          </cell>
          <cell r="E14" t="str">
            <v>L.C</v>
          </cell>
        </row>
        <row r="15">
          <cell r="C15" t="str">
            <v>Bolan</v>
          </cell>
          <cell r="D15" t="str">
            <v>Bolan Bank Ltd.</v>
          </cell>
          <cell r="E15" t="str">
            <v>L.C</v>
          </cell>
        </row>
        <row r="16">
          <cell r="C16" t="str">
            <v>BAF</v>
          </cell>
          <cell r="D16" t="str">
            <v>Bank Al Falah Ltd</v>
          </cell>
          <cell r="E16" t="str">
            <v>CB</v>
          </cell>
        </row>
        <row r="17">
          <cell r="C17" t="str">
            <v>BAH</v>
          </cell>
          <cell r="D17" t="str">
            <v>Bank Al -Habib Ltd</v>
          </cell>
          <cell r="E17" t="str">
            <v>CB</v>
          </cell>
        </row>
        <row r="18">
          <cell r="C18" t="str">
            <v>BOC</v>
          </cell>
          <cell r="D18" t="str">
            <v>Bank of Ceylon</v>
          </cell>
          <cell r="E18" t="str">
            <v>IB</v>
          </cell>
        </row>
        <row r="19">
          <cell r="C19" t="str">
            <v>BOT</v>
          </cell>
          <cell r="D19" t="str">
            <v>Bank of Tokyo - Mitsubishi</v>
          </cell>
          <cell r="E19" t="str">
            <v>IB</v>
          </cell>
        </row>
        <row r="20">
          <cell r="C20" t="str">
            <v>BEL</v>
          </cell>
          <cell r="D20" t="str">
            <v>Bankers Equity Ltd</v>
          </cell>
          <cell r="E20" t="str">
            <v>IB</v>
          </cell>
        </row>
        <row r="21">
          <cell r="C21" t="str">
            <v>BB</v>
          </cell>
          <cell r="D21" t="str">
            <v>Bolan Bank Ltd.</v>
          </cell>
          <cell r="E21" t="str">
            <v>CB</v>
          </cell>
        </row>
        <row r="22">
          <cell r="C22" t="str">
            <v>CB</v>
          </cell>
          <cell r="D22" t="str">
            <v>Citibank N.A.</v>
          </cell>
          <cell r="E22" t="str">
            <v>IB</v>
          </cell>
        </row>
        <row r="23">
          <cell r="C23" t="str">
            <v>CAI</v>
          </cell>
          <cell r="D23" t="str">
            <v>Credit Agricole Indosuez</v>
          </cell>
          <cell r="E23" t="str">
            <v>FB</v>
          </cell>
        </row>
        <row r="24">
          <cell r="C24" t="str">
            <v>CIB</v>
          </cell>
          <cell r="D24" t="str">
            <v>Crescent Investment Bank Ltd.</v>
          </cell>
          <cell r="E24" t="str">
            <v>IB</v>
          </cell>
        </row>
        <row r="25">
          <cell r="C25" t="str">
            <v>CL</v>
          </cell>
          <cell r="D25" t="str">
            <v>Crescent Leasing</v>
          </cell>
          <cell r="E25" t="str">
            <v>L.C</v>
          </cell>
        </row>
        <row r="26">
          <cell r="C26" t="str">
            <v>CM</v>
          </cell>
          <cell r="D26" t="str">
            <v>First Crescent Modarba</v>
          </cell>
          <cell r="E26" t="str">
            <v>MD</v>
          </cell>
        </row>
        <row r="27">
          <cell r="C27" t="str">
            <v>DLC</v>
          </cell>
          <cell r="D27" t="str">
            <v>Dawood Leasing Company Ltd</v>
          </cell>
          <cell r="E27" t="str">
            <v>L.C</v>
          </cell>
        </row>
        <row r="28">
          <cell r="C28" t="str">
            <v>DB</v>
          </cell>
          <cell r="D28" t="str">
            <v>Deutsche Bank A.G.</v>
          </cell>
          <cell r="E28" t="str">
            <v>FB</v>
          </cell>
        </row>
        <row r="29">
          <cell r="C29" t="str">
            <v>DOHA</v>
          </cell>
          <cell r="D29" t="str">
            <v xml:space="preserve">Doha Bank </v>
          </cell>
          <cell r="E29" t="str">
            <v>FB</v>
          </cell>
        </row>
        <row r="30">
          <cell r="C30" t="str">
            <v>EBI</v>
          </cell>
          <cell r="D30" t="str">
            <v>Emirates Bank Internatinal PJSC</v>
          </cell>
          <cell r="E30" t="str">
            <v>FB</v>
          </cell>
        </row>
        <row r="31">
          <cell r="C31" t="str">
            <v>EIB</v>
          </cell>
          <cell r="D31" t="str">
            <v>Escorts Investment  Bank Ltd.</v>
          </cell>
          <cell r="E31" t="str">
            <v>IB</v>
          </cell>
        </row>
        <row r="32">
          <cell r="C32" t="str">
            <v>FB</v>
          </cell>
          <cell r="D32" t="str">
            <v>Faysal Bank Ltd.</v>
          </cell>
          <cell r="E32" t="str">
            <v>CB</v>
          </cell>
        </row>
        <row r="33">
          <cell r="C33" t="str">
            <v>FIB</v>
          </cell>
          <cell r="D33" t="str">
            <v>Fidelity Investment Bank Ltd.</v>
          </cell>
          <cell r="E33" t="str">
            <v>IB</v>
          </cell>
        </row>
        <row r="34">
          <cell r="C34" t="str">
            <v>FIIB</v>
          </cell>
          <cell r="D34" t="str">
            <v>First International Investment Bank Ltd.</v>
          </cell>
          <cell r="E34" t="str">
            <v>IB</v>
          </cell>
        </row>
        <row r="35">
          <cell r="C35" t="str">
            <v>FL</v>
          </cell>
          <cell r="D35" t="str">
            <v xml:space="preserve">First Leasing </v>
          </cell>
          <cell r="E35" t="str">
            <v>L.C</v>
          </cell>
        </row>
        <row r="36">
          <cell r="C36" t="str">
            <v>FWB</v>
          </cell>
          <cell r="D36" t="str">
            <v>First Women Bank Ltd</v>
          </cell>
          <cell r="E36" t="str">
            <v>CB</v>
          </cell>
        </row>
        <row r="37">
          <cell r="C37" t="str">
            <v>GS</v>
          </cell>
          <cell r="D37" t="str">
            <v>Global Security</v>
          </cell>
          <cell r="E37" t="str">
            <v>BH</v>
          </cell>
        </row>
        <row r="38">
          <cell r="C38" t="str">
            <v>GM</v>
          </cell>
          <cell r="D38" t="str">
            <v>Guardian Modarba</v>
          </cell>
          <cell r="E38" t="str">
            <v>MD</v>
          </cell>
        </row>
        <row r="39">
          <cell r="C39" t="str">
            <v>HBZ</v>
          </cell>
          <cell r="D39" t="str">
            <v>Habib Bank AG Zurich</v>
          </cell>
          <cell r="E39" t="str">
            <v>FB</v>
          </cell>
        </row>
        <row r="40">
          <cell r="C40" t="str">
            <v>HBL</v>
          </cell>
          <cell r="D40" t="str">
            <v>Habib Bank Ltd.</v>
          </cell>
          <cell r="E40" t="str">
            <v>CB</v>
          </cell>
        </row>
        <row r="41">
          <cell r="C41" t="str">
            <v>HSB</v>
          </cell>
          <cell r="D41" t="str">
            <v>Hong Kong &amp; Shanghai Banking Corporation Ltd.</v>
          </cell>
          <cell r="E41" t="str">
            <v>FB</v>
          </cell>
        </row>
        <row r="42">
          <cell r="C42" t="str">
            <v>IFIC</v>
          </cell>
          <cell r="D42" t="str">
            <v>International Finance Investment &amp; Commercial  Bank Ltd</v>
          </cell>
          <cell r="E42" t="str">
            <v>CB</v>
          </cell>
        </row>
        <row r="43">
          <cell r="C43" t="str">
            <v>IDBP</v>
          </cell>
          <cell r="D43" t="str">
            <v>Industrial Development Bank of Pakistan</v>
          </cell>
          <cell r="E43" t="str">
            <v>DFI</v>
          </cell>
        </row>
        <row r="44">
          <cell r="C44" t="str">
            <v>ICAP</v>
          </cell>
          <cell r="D44" t="str">
            <v>Invest Capital Securities (Pvt.) Ltd</v>
          </cell>
          <cell r="E44" t="str">
            <v>BH</v>
          </cell>
        </row>
        <row r="45">
          <cell r="C45" t="str">
            <v>ICP</v>
          </cell>
          <cell r="D45" t="str">
            <v>Investment Corporation of Pakistan</v>
          </cell>
          <cell r="E45" t="str">
            <v>DFI</v>
          </cell>
        </row>
        <row r="46">
          <cell r="C46" t="str">
            <v>IIB</v>
          </cell>
          <cell r="D46" t="str">
            <v>Islamic Investment Bank Ltd.</v>
          </cell>
          <cell r="E46" t="str">
            <v>IB</v>
          </cell>
        </row>
        <row r="47">
          <cell r="C47" t="str">
            <v>JSIB</v>
          </cell>
          <cell r="D47" t="str">
            <v>Jhangir Siddiqui Investment Bank Ltd</v>
          </cell>
          <cell r="E47" t="str">
            <v>IB</v>
          </cell>
        </row>
        <row r="48">
          <cell r="C48" t="str">
            <v>JSC</v>
          </cell>
          <cell r="D48" t="str">
            <v>Jahangir Siddiqui &amp; Co. Ltd</v>
          </cell>
          <cell r="E48" t="str">
            <v>BH</v>
          </cell>
        </row>
        <row r="49">
          <cell r="C49" t="str">
            <v>KASB</v>
          </cell>
          <cell r="D49" t="str">
            <v>Khadim Ali Shah Bukhari &amp; Co.Ltd.</v>
          </cell>
          <cell r="E49" t="str">
            <v>BH</v>
          </cell>
        </row>
        <row r="50">
          <cell r="C50" t="str">
            <v>MB</v>
          </cell>
          <cell r="D50" t="str">
            <v>Mashreq Bank PSC</v>
          </cell>
          <cell r="E50" t="str">
            <v>FB</v>
          </cell>
        </row>
        <row r="51">
          <cell r="C51" t="str">
            <v>METRO</v>
          </cell>
          <cell r="D51" t="str">
            <v>Metropolitan Bank Ltd.</v>
          </cell>
          <cell r="E51" t="str">
            <v>CB</v>
          </cell>
        </row>
        <row r="52">
          <cell r="C52" t="str">
            <v>MEEZAN</v>
          </cell>
          <cell r="D52" t="str">
            <v>Meezan Bank Ltd.</v>
          </cell>
          <cell r="E52" t="str">
            <v>CB</v>
          </cell>
        </row>
        <row r="53">
          <cell r="C53" t="str">
            <v>MCB</v>
          </cell>
          <cell r="D53" t="str">
            <v>Muslim Commercial Bank Ltd</v>
          </cell>
          <cell r="E53" t="str">
            <v>CB</v>
          </cell>
        </row>
        <row r="54">
          <cell r="C54" t="str">
            <v>NBP</v>
          </cell>
          <cell r="D54" t="str">
            <v>National Bank of Pakistan</v>
          </cell>
          <cell r="E54" t="str">
            <v>CB</v>
          </cell>
        </row>
        <row r="55">
          <cell r="C55" t="str">
            <v>NDFC</v>
          </cell>
          <cell r="D55" t="str">
            <v>NDFC</v>
          </cell>
          <cell r="E55" t="str">
            <v>DFI</v>
          </cell>
        </row>
        <row r="56">
          <cell r="C56" t="str">
            <v>NDLC</v>
          </cell>
          <cell r="D56" t="str">
            <v>National Development Leasing Corporation Ltd.</v>
          </cell>
          <cell r="E56" t="str">
            <v>L.C</v>
          </cell>
        </row>
        <row r="57">
          <cell r="C57" t="str">
            <v>OMAN</v>
          </cell>
          <cell r="D57" t="str">
            <v>Oman International Bank S.A.O.G</v>
          </cell>
          <cell r="E57" t="str">
            <v>FB</v>
          </cell>
        </row>
        <row r="58">
          <cell r="C58" t="str">
            <v>OIB</v>
          </cell>
          <cell r="D58" t="str">
            <v>Orix Investment Bank Pakistan Ltd.</v>
          </cell>
          <cell r="E58" t="str">
            <v>IB</v>
          </cell>
        </row>
        <row r="59">
          <cell r="C59" t="str">
            <v>OL</v>
          </cell>
          <cell r="D59" t="str">
            <v>Orix Leasing</v>
          </cell>
          <cell r="E59" t="str">
            <v>L.C</v>
          </cell>
        </row>
        <row r="60">
          <cell r="C60" t="str">
            <v>PKIC</v>
          </cell>
          <cell r="D60" t="str">
            <v>Pak Kuwait Investment Co. (Pvt) Ltd.</v>
          </cell>
          <cell r="E60" t="str">
            <v>IB</v>
          </cell>
        </row>
        <row r="61">
          <cell r="C61" t="str">
            <v>POM</v>
          </cell>
          <cell r="D61" t="str">
            <v>Pak Oman Investment Co. (Pvt) Ltd.</v>
          </cell>
          <cell r="E61" t="str">
            <v>IB</v>
          </cell>
        </row>
        <row r="62">
          <cell r="C62" t="str">
            <v>PLHC</v>
          </cell>
          <cell r="D62" t="str">
            <v>Pak Lybia Holding Co. (Pvt) Ltd.</v>
          </cell>
          <cell r="E62" t="str">
            <v>IB</v>
          </cell>
        </row>
        <row r="63">
          <cell r="C63" t="str">
            <v>PICIC</v>
          </cell>
          <cell r="D63" t="str">
            <v>Pakistan Industrial Credit &amp; Investment Corporation (Pvt) Ltd</v>
          </cell>
          <cell r="E63" t="str">
            <v>DFI</v>
          </cell>
        </row>
        <row r="64">
          <cell r="C64" t="str">
            <v>PL</v>
          </cell>
          <cell r="D64" t="str">
            <v>Paramount Leasing Ltd.</v>
          </cell>
          <cell r="E64" t="str">
            <v>L.C</v>
          </cell>
        </row>
        <row r="65">
          <cell r="C65" t="str">
            <v>PCBL</v>
          </cell>
          <cell r="D65" t="str">
            <v>PICIC Commercial Bank Ltd.</v>
          </cell>
          <cell r="E65" t="str">
            <v>CB</v>
          </cell>
        </row>
        <row r="66">
          <cell r="C66" t="str">
            <v>PILCORP</v>
          </cell>
          <cell r="D66" t="str">
            <v>PILCORP</v>
          </cell>
          <cell r="E66" t="str">
            <v>L.C</v>
          </cell>
        </row>
        <row r="67">
          <cell r="C67" t="str">
            <v>PLT</v>
          </cell>
          <cell r="D67" t="str">
            <v>Platinum Commercial Bank Ltd.</v>
          </cell>
          <cell r="E67" t="str">
            <v>PLT</v>
          </cell>
        </row>
        <row r="68">
          <cell r="C68" t="str">
            <v>PRIME</v>
          </cell>
          <cell r="D68" t="str">
            <v>Prime Commercial  Bank Ltd.</v>
          </cell>
          <cell r="E68" t="str">
            <v>CB</v>
          </cell>
        </row>
        <row r="69">
          <cell r="C69" t="str">
            <v>RDFC</v>
          </cell>
          <cell r="D69" t="str">
            <v xml:space="preserve">Regional Development Finance Corporation </v>
          </cell>
          <cell r="E69" t="str">
            <v>DFI</v>
          </cell>
        </row>
        <row r="70">
          <cell r="C70" t="str">
            <v>RB</v>
          </cell>
          <cell r="D70" t="str">
            <v>Rupali Bank Ltd.</v>
          </cell>
          <cell r="E70" t="str">
            <v>FB</v>
          </cell>
        </row>
        <row r="71">
          <cell r="C71" t="str">
            <v>SAUDI</v>
          </cell>
          <cell r="D71" t="str">
            <v>Saudi Pak Industrial &amp; Agriculture Investment Company (Pvt) Ltd.</v>
          </cell>
          <cell r="E71" t="str">
            <v>IB</v>
          </cell>
        </row>
        <row r="72">
          <cell r="C72" t="str">
            <v>SPCBL</v>
          </cell>
          <cell r="D72" t="str">
            <v>Saudi Pak Commercial Bank Ltd.</v>
          </cell>
          <cell r="E72" t="str">
            <v>CB</v>
          </cell>
        </row>
        <row r="73">
          <cell r="C73" t="str">
            <v>SPL</v>
          </cell>
          <cell r="D73" t="str">
            <v>Saudi Pak Leasing</v>
          </cell>
          <cell r="E73" t="str">
            <v>L.C</v>
          </cell>
        </row>
        <row r="74">
          <cell r="C74" t="str">
            <v>SIB</v>
          </cell>
          <cell r="D74" t="str">
            <v>Security Investment Bank Ltd.</v>
          </cell>
          <cell r="E74" t="str">
            <v>IB</v>
          </cell>
        </row>
        <row r="75">
          <cell r="C75" t="str">
            <v>SLC</v>
          </cell>
          <cell r="D75" t="str">
            <v>Security Leasing Corp.</v>
          </cell>
          <cell r="E75" t="str">
            <v>L.C</v>
          </cell>
        </row>
        <row r="76">
          <cell r="C76" t="str">
            <v>Strust</v>
          </cell>
          <cell r="D76" t="str">
            <v>Shalimar Trust</v>
          </cell>
          <cell r="E76" t="str">
            <v>Trust</v>
          </cell>
        </row>
        <row r="77">
          <cell r="C77" t="str">
            <v>SBFC</v>
          </cell>
          <cell r="D77" t="str">
            <v>Small Business Finance Corporation</v>
          </cell>
          <cell r="E77" t="str">
            <v>DFI</v>
          </cell>
        </row>
        <row r="78">
          <cell r="C78" t="str">
            <v>SME</v>
          </cell>
          <cell r="D78" t="str">
            <v>SME Bank Ltd.</v>
          </cell>
          <cell r="E78" t="str">
            <v>CB</v>
          </cell>
        </row>
        <row r="79">
          <cell r="C79" t="str">
            <v>SG</v>
          </cell>
          <cell r="D79" t="str">
            <v>Societe Generale The French &amp; International Bank</v>
          </cell>
          <cell r="E79" t="str">
            <v>FB</v>
          </cell>
        </row>
        <row r="80">
          <cell r="C80" t="str">
            <v>SB</v>
          </cell>
          <cell r="D80" t="str">
            <v>Soneri Bank Ltd</v>
          </cell>
          <cell r="E80" t="str">
            <v>CB</v>
          </cell>
        </row>
        <row r="81">
          <cell r="C81" t="str">
            <v>STCH</v>
          </cell>
          <cell r="D81" t="str">
            <v xml:space="preserve">Standard Chartered Bank </v>
          </cell>
          <cell r="E81" t="str">
            <v>FB</v>
          </cell>
        </row>
        <row r="82">
          <cell r="C82" t="str">
            <v>SBP</v>
          </cell>
          <cell r="D82" t="str">
            <v>State Bank of Pakistan</v>
          </cell>
          <cell r="E82" t="str">
            <v>CB</v>
          </cell>
        </row>
        <row r="83">
          <cell r="C83" t="str">
            <v>BOK</v>
          </cell>
          <cell r="D83" t="str">
            <v>The Bank of Khyber</v>
          </cell>
          <cell r="E83" t="str">
            <v>CB</v>
          </cell>
        </row>
        <row r="84">
          <cell r="C84" t="str">
            <v>BOP</v>
          </cell>
          <cell r="D84" t="str">
            <v>The Bank of Punjab</v>
          </cell>
          <cell r="E84" t="str">
            <v>CB</v>
          </cell>
        </row>
        <row r="85">
          <cell r="C85" t="str">
            <v>TIB</v>
          </cell>
          <cell r="D85" t="str">
            <v>Trust Investment Bank Ltd.</v>
          </cell>
          <cell r="E85" t="str">
            <v>IB</v>
          </cell>
        </row>
        <row r="86">
          <cell r="C86" t="str">
            <v>UNB</v>
          </cell>
          <cell r="D86" t="str">
            <v>Union Bank Ltd</v>
          </cell>
          <cell r="E86" t="str">
            <v>CB</v>
          </cell>
        </row>
        <row r="87">
          <cell r="C87" t="str">
            <v>UBL</v>
          </cell>
          <cell r="D87" t="str">
            <v>United Bank Ltd</v>
          </cell>
          <cell r="E87" t="str">
            <v>CB</v>
          </cell>
        </row>
        <row r="88">
          <cell r="C88" t="str">
            <v xml:space="preserve"> </v>
          </cell>
          <cell r="D88" t="str">
            <v xml:space="preserve">  </v>
          </cell>
          <cell r="E88" t="str">
            <v xml:space="preserve"> 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RATES"/>
      <sheetName val="FBP"/>
      <sheetName val="LC"/>
      <sheetName val="ORP"/>
      <sheetName val="ORS"/>
      <sheetName val="FWD PS BK"/>
      <sheetName val="FWD SALE"/>
      <sheetName val="FWD"/>
      <sheetName val="BK"/>
      <sheetName val="B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4">
          <cell r="C4" t="str">
            <v xml:space="preserve">FSD </v>
          </cell>
          <cell r="D4" t="str">
            <v>Faisalabad Branch</v>
          </cell>
          <cell r="E4">
            <v>7801</v>
          </cell>
        </row>
        <row r="5">
          <cell r="C5" t="str">
            <v>FSD2</v>
          </cell>
          <cell r="D5" t="str">
            <v>Satyana Road Branch</v>
          </cell>
          <cell r="E5">
            <v>7802</v>
          </cell>
        </row>
        <row r="6">
          <cell r="C6" t="str">
            <v>GRT</v>
          </cell>
          <cell r="D6" t="str">
            <v>Gujrat Branch</v>
          </cell>
          <cell r="E6">
            <v>7021</v>
          </cell>
        </row>
        <row r="7">
          <cell r="C7" t="str">
            <v>GUB</v>
          </cell>
          <cell r="D7" t="str">
            <v>Gulberg Branch</v>
          </cell>
          <cell r="E7">
            <v>7503</v>
          </cell>
        </row>
        <row r="8">
          <cell r="C8" t="str">
            <v>GUJ</v>
          </cell>
          <cell r="D8" t="str">
            <v>Gujranwala Branch</v>
          </cell>
          <cell r="E8">
            <v>7503</v>
          </cell>
        </row>
        <row r="9">
          <cell r="C9" t="str">
            <v>GUJ</v>
          </cell>
          <cell r="D9" t="str">
            <v>Gujranwala Branch</v>
          </cell>
          <cell r="E9">
            <v>7031</v>
          </cell>
        </row>
        <row r="10">
          <cell r="C10" t="str">
            <v>ISD1</v>
          </cell>
          <cell r="D10" t="str">
            <v>Saudi Pak Tower Branch</v>
          </cell>
          <cell r="E10">
            <v>5801</v>
          </cell>
        </row>
        <row r="11">
          <cell r="C11" t="str">
            <v>ISD2</v>
          </cell>
          <cell r="D11" t="str">
            <v>Awan Arcade Branch</v>
          </cell>
          <cell r="E11">
            <v>6036</v>
          </cell>
        </row>
        <row r="12">
          <cell r="C12" t="str">
            <v>ISD3</v>
          </cell>
          <cell r="D12" t="str">
            <v>Chnagez Plaza Branch</v>
          </cell>
          <cell r="E12">
            <v>5803</v>
          </cell>
        </row>
        <row r="13">
          <cell r="C13" t="str">
            <v>JLM</v>
          </cell>
          <cell r="D13" t="str">
            <v>Jhelum Branch</v>
          </cell>
          <cell r="E13">
            <v>5611</v>
          </cell>
        </row>
        <row r="14">
          <cell r="C14" t="str">
            <v>KHI</v>
          </cell>
          <cell r="D14" t="str">
            <v>Karachi Main Branch</v>
          </cell>
          <cell r="E14">
            <v>6101</v>
          </cell>
        </row>
        <row r="15">
          <cell r="C15" t="str">
            <v>KHI2</v>
          </cell>
          <cell r="D15" t="str">
            <v>Clifton Branch</v>
          </cell>
          <cell r="E15">
            <v>6102</v>
          </cell>
        </row>
        <row r="16">
          <cell r="C16" t="str">
            <v>KHI3</v>
          </cell>
          <cell r="D16" t="str">
            <v>Al-Rahim Tower Branch</v>
          </cell>
          <cell r="E16">
            <v>6103</v>
          </cell>
        </row>
        <row r="17">
          <cell r="C17" t="str">
            <v>KHI4</v>
          </cell>
          <cell r="D17" t="str">
            <v>D.H.A.  Phase 1</v>
          </cell>
          <cell r="E17">
            <v>6106</v>
          </cell>
        </row>
        <row r="18">
          <cell r="C18" t="str">
            <v>KHI5</v>
          </cell>
          <cell r="D18" t="str">
            <v>D.H.A.  26 Street</v>
          </cell>
          <cell r="E18">
            <v>6105</v>
          </cell>
        </row>
        <row r="19">
          <cell r="C19" t="str">
            <v>KHI6</v>
          </cell>
          <cell r="D19" t="str">
            <v>Dadex Branch, Shara-e-Faisal</v>
          </cell>
        </row>
        <row r="20">
          <cell r="C20" t="str">
            <v>LHR</v>
          </cell>
          <cell r="D20" t="str">
            <v>Lahore Main Branch</v>
          </cell>
          <cell r="E20">
            <v>6214</v>
          </cell>
        </row>
        <row r="21">
          <cell r="C21" t="str">
            <v>LHR2</v>
          </cell>
          <cell r="D21" t="str">
            <v>Brandreth Road Branch</v>
          </cell>
          <cell r="E21">
            <v>7502</v>
          </cell>
        </row>
        <row r="22">
          <cell r="C22" t="str">
            <v>LHR4</v>
          </cell>
          <cell r="D22" t="str">
            <v>L..C.C.H.S.  Branch</v>
          </cell>
          <cell r="E22">
            <v>7504</v>
          </cell>
        </row>
        <row r="23">
          <cell r="C23" t="str">
            <v>LHR5</v>
          </cell>
          <cell r="D23" t="str">
            <v>Shadman Market Branch</v>
          </cell>
          <cell r="E23">
            <v>7405</v>
          </cell>
        </row>
        <row r="24">
          <cell r="C24" t="str">
            <v>LHR6</v>
          </cell>
          <cell r="D24" t="str">
            <v>D.H.A. PH. 3, Branch</v>
          </cell>
          <cell r="E24">
            <v>7507</v>
          </cell>
        </row>
        <row r="25">
          <cell r="C25" t="str">
            <v>LHR7</v>
          </cell>
          <cell r="D25" t="str">
            <v>Lahore Cannt Branch</v>
          </cell>
          <cell r="E25">
            <v>7501</v>
          </cell>
        </row>
        <row r="26">
          <cell r="C26" t="str">
            <v>MGR</v>
          </cell>
          <cell r="D26" t="str">
            <v>Maingora Branch, SWT</v>
          </cell>
          <cell r="E26">
            <v>5631</v>
          </cell>
        </row>
        <row r="27">
          <cell r="C27" t="str">
            <v>MLT</v>
          </cell>
          <cell r="D27" t="str">
            <v>Multan Branch</v>
          </cell>
          <cell r="E27">
            <v>7831</v>
          </cell>
        </row>
        <row r="28">
          <cell r="C28" t="str">
            <v>MRD</v>
          </cell>
          <cell r="D28" t="str">
            <v>Mardan Branch</v>
          </cell>
          <cell r="E28">
            <v>5621</v>
          </cell>
        </row>
        <row r="29">
          <cell r="C29" t="str">
            <v>MRP</v>
          </cell>
          <cell r="D29" t="str">
            <v>Mirpur AZ Kashmir Branch</v>
          </cell>
          <cell r="E29">
            <v>5601</v>
          </cell>
        </row>
        <row r="30">
          <cell r="C30" t="str">
            <v>PEW1</v>
          </cell>
          <cell r="D30" t="str">
            <v>Peshawer Main Branch</v>
          </cell>
          <cell r="E30">
            <v>5651</v>
          </cell>
        </row>
        <row r="31">
          <cell r="C31" t="str">
            <v>PEW2</v>
          </cell>
          <cell r="D31" t="str">
            <v>Hyatabad Branch</v>
          </cell>
          <cell r="E31">
            <v>5652</v>
          </cell>
        </row>
        <row r="32">
          <cell r="C32" t="str">
            <v>QTA</v>
          </cell>
          <cell r="D32" t="str">
            <v>Quetta Branch</v>
          </cell>
          <cell r="E32">
            <v>6051</v>
          </cell>
        </row>
        <row r="33">
          <cell r="C33" t="str">
            <v>RVD</v>
          </cell>
          <cell r="D33" t="str">
            <v>Raiwind Branch</v>
          </cell>
          <cell r="E33">
            <v>7301</v>
          </cell>
        </row>
        <row r="34">
          <cell r="C34" t="str">
            <v>RWP</v>
          </cell>
          <cell r="D34" t="str">
            <v>The Mall Road, RWP Branch</v>
          </cell>
          <cell r="E34">
            <v>5851</v>
          </cell>
        </row>
        <row r="35">
          <cell r="C35" t="str">
            <v>SGD</v>
          </cell>
          <cell r="D35" t="str">
            <v>Sargohad Branch</v>
          </cell>
          <cell r="E35">
            <v>7841</v>
          </cell>
        </row>
        <row r="36">
          <cell r="C36" t="str">
            <v>SKT</v>
          </cell>
          <cell r="D36" t="str">
            <v>Sialkot Branch</v>
          </cell>
          <cell r="E36">
            <v>7011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depositors list 18sept"/>
      <sheetName val="depositor list 17sept"/>
      <sheetName val="variance 18sept"/>
      <sheetName val="variance 17sept."/>
      <sheetName val="Customer variances"/>
      <sheetName val="DAILY POSITION"/>
      <sheetName val="30Days"/>
      <sheetName val="Productwise"/>
      <sheetName val="PNSC"/>
      <sheetName val="JOD"/>
      <sheetName val="FTC"/>
      <sheetName val="MRT"/>
      <sheetName val="GUL"/>
      <sheetName val="ISD"/>
      <sheetName val="LHR"/>
      <sheetName val="FSRN"/>
      <sheetName val="MUL"/>
      <sheetName val="FKOT"/>
      <sheetName val="FB AREA"/>
      <sheetName val="SIALKOT"/>
      <sheetName val="CLIFTON"/>
      <sheetName val="Changes 10M"/>
      <sheetName val="VARIANCE"/>
      <sheetName val="ERF"/>
      <sheetName val="CONS"/>
      <sheetName val="Data"/>
      <sheetName val="Advances"/>
      <sheetName val="Off Balance Sheet"/>
      <sheetName val="Deposits"/>
      <sheetName val="Module1"/>
      <sheetName val="Module2"/>
      <sheetName val="Depositor list 16sept"/>
      <sheetName val="depositors list 15sept"/>
      <sheetName val="variance 16sept"/>
      <sheetName val="variance15sept"/>
      <sheetName val="depositors list 14 sept"/>
      <sheetName val="variance16sept"/>
      <sheetName val="variance 14se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000"/>
      <sheetName val="nt²"/>
      <sheetName val="nt__2"/>
      <sheetName val="nt__3"/>
      <sheetName val="nt__4"/>
      <sheetName val="Total Adjustments"/>
      <sheetName val="Assets (2)"/>
      <sheetName val="Balance Sheet"/>
      <sheetName val="p&amp;l"/>
      <sheetName val="CashFlow"/>
      <sheetName val="Statement of Ch"/>
      <sheetName val="Notes1-5"/>
      <sheetName val="Note6-8.2"/>
      <sheetName val="Note9-9.6"/>
      <sheetName val="Note 9.7-9.8"/>
      <sheetName val="Notes10-10.4.2"/>
      <sheetName val="10.5-11.3"/>
      <sheetName val="Note 12"/>
      <sheetName val="Note12.3-15.1"/>
      <sheetName val="Note16-21.1"/>
      <sheetName val="Note22-22.7"/>
      <sheetName val="Notes25-26.1"/>
      <sheetName val="Notes26.2-32"/>
      <sheetName val="Notes33-34"/>
      <sheetName val="Notes39-40"/>
      <sheetName val="Notes41-42.1"/>
      <sheetName val="Notes41-42.1 (2)"/>
      <sheetName val="Notes42.2-44"/>
      <sheetName val="Note 45"/>
      <sheetName val="Annexure"/>
      <sheetName val="affair"/>
      <sheetName val="inc-exp"/>
      <sheetName val="pinex"/>
      <sheetName val="Currency-expo"/>
      <sheetName val="YieldAd"/>
      <sheetName val="YieldAd-net"/>
      <sheetName val="MaturLiabili"/>
      <sheetName val="MaturiAssets"/>
      <sheetName val="YielDeposit"/>
      <sheetName val="Sheet1"/>
      <sheetName val="Sheet2"/>
      <sheetName val="Sheet3"/>
      <sheetName val="Notes(New)39-40"/>
      <sheetName val="Sheet6"/>
      <sheetName val="Deferred (2)"/>
      <sheetName val="Taxrelief"/>
      <sheetName val="OLD"/>
      <sheetName val="Assets"/>
      <sheetName val="Sheet4"/>
      <sheetName val="Defeered Work"/>
      <sheetName val="Liabiliteis"/>
      <sheetName val="Sheet2 (2)"/>
      <sheetName val="Sheet3 (2)"/>
      <sheetName val="Chart1"/>
      <sheetName val="Sheet1 (2)"/>
      <sheetName val="Lease"/>
      <sheetName val="PremiumMaturity"/>
      <sheetName val="NEW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/>
      <sheetData sheetId="12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000"/>
      <sheetName val="New"/>
      <sheetName val="Sheet1 (4)"/>
      <sheetName val="Sheet1 (3)"/>
      <sheetName val="WeighAvShares"/>
      <sheetName val="Deferred (2)"/>
      <sheetName val="Defeered Work"/>
      <sheetName val="Taxrelief"/>
      <sheetName val="SBP-Staggering"/>
      <sheetName val="NEWAD"/>
      <sheetName val="Sheet4"/>
      <sheetName val="Sheet5"/>
      <sheetName val="Total Adjustments"/>
      <sheetName val="OLD"/>
      <sheetName val="Assets"/>
      <sheetName val="Liabiliteis"/>
      <sheetName val="Balance Sheet"/>
      <sheetName val="p&amp;l"/>
      <sheetName val="Sheet2 (2)"/>
      <sheetName val="CashFlow"/>
      <sheetName val="Sheet3 (2)"/>
      <sheetName val="Statement of Ch"/>
      <sheetName val="Notes1-5"/>
      <sheetName val="Note6-8.2"/>
      <sheetName val="Note9-9.6"/>
      <sheetName val="Note 9.7-9.8"/>
      <sheetName val="Notes10-10.4.2"/>
      <sheetName val="10.5-11.3"/>
      <sheetName val="Chart1"/>
      <sheetName val="Note 12"/>
      <sheetName val="Note12.3-15.1"/>
      <sheetName val="Note16-21.1"/>
      <sheetName val="Note22-22.7"/>
      <sheetName val="Sheet6"/>
      <sheetName val="Notes25-26.1"/>
      <sheetName val="RGHOEXPENSE"/>
      <sheetName val="Notes26.2-32"/>
      <sheetName val="Notes33-34"/>
      <sheetName val="MaturiAssets"/>
      <sheetName val="Sheet1 (2)"/>
      <sheetName val="Lease"/>
      <sheetName val="PremiumMaturity"/>
      <sheetName val="MaturLiabili"/>
      <sheetName val="Notes39-40"/>
      <sheetName val="Notes41-42.1"/>
      <sheetName val="Currency-expo"/>
      <sheetName val="Notes42.2-44"/>
      <sheetName val="Note 45"/>
      <sheetName val="Annexure"/>
      <sheetName val="affair"/>
      <sheetName val="inc-exp"/>
      <sheetName val="pinex"/>
      <sheetName val="YieldAd"/>
      <sheetName val="YieldAd-net"/>
      <sheetName val="YielDeposit"/>
      <sheetName val="Sheet1"/>
      <sheetName val="Sheet2"/>
      <sheetName val="Sheet3"/>
      <sheetName val="Notes(New)39-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INDEX1"/>
      <sheetName val="TRY-POS2"/>
      <sheetName val="HIGH3"/>
      <sheetName val="SUMM4"/>
      <sheetName val="SUMM5"/>
      <sheetName val="SPRED6"/>
      <sheetName val="INV-B7"/>
      <sheetName val="INV-M8"/>
      <sheetName val="WARR9"/>
      <sheetName val="BOA10"/>
      <sheetName val="GRP"/>
      <sheetName val="NOSTRO12"/>
      <sheetName val="SBP13"/>
      <sheetName val="DPOSTS14"/>
      <sheetName val="GR-DEP15"/>
      <sheetName val="FE2516"/>
      <sheetName val="GR-2517"/>
      <sheetName val="PLCMENT18"/>
      <sheetName val="CVR-FEE19"/>
      <sheetName val="PARTY20"/>
      <sheetName val="GAP21"/>
      <sheetName val="AC-#22"/>
      <sheetName val="UBAL23"/>
      <sheetName val="UINC24"/>
      <sheetName val="UCASH25"/>
      <sheetName val="UEPS26"/>
      <sheetName val="URES27"/>
      <sheetName val="DEP-SUM28"/>
      <sheetName val="UFULL29"/>
      <sheetName val="URATIO30"/>
      <sheetName val="RES31"/>
      <sheetName val="GRAPH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60">
          <cell r="AA260" t="str">
            <v>BOA  LONDON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EW FORMAT"/>
      <sheetName val="INPUT SHEET"/>
      <sheetName val="RATES"/>
      <sheetName val="B"/>
      <sheetName val="CRR"/>
      <sheetName val="B-SHEET"/>
      <sheetName val="AVERAGES"/>
      <sheetName val="WEEKLY"/>
      <sheetName val="WEEKLY 1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AILY POSITION"/>
      <sheetName val="Deposit&amp;Financing Growth"/>
      <sheetName val="30Days"/>
      <sheetName val="SharesExposure"/>
      <sheetName val="Monthly Import,Export vol"/>
      <sheetName val="Productwise"/>
      <sheetName val="PNSC"/>
      <sheetName val="JOD"/>
      <sheetName val="FTC"/>
      <sheetName val="GUL"/>
      <sheetName val="MRT"/>
      <sheetName val="FBA"/>
      <sheetName val="CLF"/>
      <sheetName val="SITE"/>
      <sheetName val="KOR"/>
      <sheetName val="LHR"/>
      <sheetName val="CIR"/>
      <sheetName val="ISB"/>
      <sheetName val="SRN"/>
      <sheetName val="KOT"/>
      <sheetName val="MUL"/>
      <sheetName val="SKT"/>
      <sheetName val="CONS"/>
      <sheetName val="Data"/>
      <sheetName val="Advances"/>
      <sheetName val="Off Balance Sheet"/>
      <sheetName val="Deposits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Liquidity"/>
      <sheetName val="top 20"/>
      <sheetName val="MARKP DEPOSIT "/>
      <sheetName val="CON 10 MILLION ABOVE"/>
      <sheetName val="New Depositors"/>
      <sheetName val="SUPER SAVER"/>
      <sheetName val="Concentration"/>
      <sheetName val="NON FUNDED "/>
      <sheetName val="DAILY POSITION"/>
      <sheetName val="Productwise (2)"/>
      <sheetName val="Productwi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000"/>
      <sheetName val="pinex (2)"/>
      <sheetName val="Assets (2)"/>
      <sheetName val="Balance Sheet"/>
      <sheetName val="p&amp;l"/>
      <sheetName val="CashFlow"/>
      <sheetName val="Statement of Ch"/>
      <sheetName val="Notes1-5"/>
      <sheetName val="Note6-8.2"/>
      <sheetName val="Note9-9.6"/>
      <sheetName val="Note 9.7-9.8"/>
      <sheetName val="Notes10-10.4.2"/>
      <sheetName val="10.5-11.3"/>
      <sheetName val="Note 12"/>
      <sheetName val="Note12.3-15.1"/>
      <sheetName val="Note16-21.1"/>
      <sheetName val="Note22-22.7"/>
      <sheetName val="pinex"/>
      <sheetName val="Notes25-26.1"/>
      <sheetName val="Notes26.2-32"/>
      <sheetName val="Notes33-34"/>
      <sheetName val="Notes39-40"/>
      <sheetName val="Notes41-42.1"/>
      <sheetName val="Notes41-42.1 (2)"/>
      <sheetName val="Notes42.2-44"/>
      <sheetName val="Note 45"/>
      <sheetName val="Annexure"/>
      <sheetName val="affair"/>
      <sheetName val="inc-exp"/>
      <sheetName val="Currency-expo"/>
      <sheetName val="YieldAd"/>
      <sheetName val="YieldAd-net"/>
      <sheetName val="MaturLiabili"/>
      <sheetName val="MaturiAssets"/>
      <sheetName val="YielDeposit"/>
      <sheetName val="Sheet1"/>
      <sheetName val="Sheet2"/>
      <sheetName val="Sheet3"/>
      <sheetName val="Notes(New)39-40"/>
      <sheetName val="Sheet6"/>
      <sheetName val="Deferred (2)"/>
      <sheetName val="Taxrelief"/>
      <sheetName val="OLD"/>
      <sheetName val="Assets"/>
      <sheetName val="Sheet4"/>
      <sheetName val="Defeered Work"/>
      <sheetName val="Liabiliteis"/>
      <sheetName val="Sheet2 (2)"/>
      <sheetName val="Sheet3 (2)"/>
      <sheetName val="Chart1"/>
      <sheetName val="Sheet1 (2)"/>
      <sheetName val="Lease"/>
      <sheetName val="Total Adjustments"/>
      <sheetName val="PremiumMaturity"/>
      <sheetName val="NEW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Liabilities-New"/>
      <sheetName val="Liabiliteis"/>
      <sheetName val="AssetsNew"/>
      <sheetName val="Assets"/>
      <sheetName val="Notes7-8 (2)"/>
      <sheetName val="Note 9.7-9.8 (2)"/>
      <sheetName val="Investment"/>
      <sheetName val="Sheet2"/>
      <sheetName val="SBP-Staggering"/>
      <sheetName val="summary"/>
      <sheetName val="Balancesheet"/>
      <sheetName val="P&amp;L"/>
      <sheetName val="CashFlow"/>
      <sheetName val="Stat-Equity"/>
      <sheetName val="Other Assets Notes"/>
      <sheetName val="Notes1-5"/>
      <sheetName val="Notes 1-6 (2)"/>
      <sheetName val="Investment (2)"/>
      <sheetName val="Notes1-2"/>
      <sheetName val="Notes 1-6"/>
      <sheetName val="Notes7-8"/>
      <sheetName val="Notes 9-10"/>
      <sheetName val="Notes10.1"/>
      <sheetName val="Sheet5"/>
      <sheetName val="notes 5-6000"/>
      <sheetName val="BS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7">
          <cell r="AX7">
            <v>1346063.09</v>
          </cell>
        </row>
        <row r="8">
          <cell r="AX8">
            <v>-1270.28</v>
          </cell>
        </row>
        <row r="9">
          <cell r="AX9">
            <v>18843861.66</v>
          </cell>
        </row>
        <row r="10">
          <cell r="AX10">
            <v>51230813.909999996</v>
          </cell>
        </row>
        <row r="11">
          <cell r="AX11">
            <v>2751832.22</v>
          </cell>
        </row>
        <row r="12">
          <cell r="AX12">
            <v>-186068.71</v>
          </cell>
        </row>
        <row r="13">
          <cell r="AX13">
            <v>2850010.03</v>
          </cell>
        </row>
        <row r="14">
          <cell r="AX14">
            <v>0</v>
          </cell>
        </row>
        <row r="15">
          <cell r="AX15">
            <v>-25061.99</v>
          </cell>
        </row>
        <row r="16">
          <cell r="AX16">
            <v>76810179.930000007</v>
          </cell>
        </row>
        <row r="17">
          <cell r="AX17">
            <v>1702084.59</v>
          </cell>
        </row>
        <row r="18">
          <cell r="AX18">
            <v>1162777.6599999999</v>
          </cell>
        </row>
        <row r="19">
          <cell r="AX19">
            <v>79675042.180000007</v>
          </cell>
        </row>
        <row r="20">
          <cell r="AX20">
            <v>-1145960.1499999999</v>
          </cell>
        </row>
        <row r="21">
          <cell r="AX21">
            <v>581217.23</v>
          </cell>
        </row>
        <row r="22">
          <cell r="AX22">
            <v>76175</v>
          </cell>
        </row>
        <row r="23">
          <cell r="AX23">
            <v>5839615</v>
          </cell>
        </row>
        <row r="24">
          <cell r="AX24">
            <v>100869011</v>
          </cell>
        </row>
        <row r="25">
          <cell r="AX25">
            <v>106220058.08</v>
          </cell>
        </row>
        <row r="26">
          <cell r="AX26">
            <v>0</v>
          </cell>
        </row>
        <row r="27">
          <cell r="AX27">
            <v>13188041</v>
          </cell>
        </row>
        <row r="28">
          <cell r="AX28">
            <v>391476</v>
          </cell>
        </row>
        <row r="29">
          <cell r="AX29">
            <v>283891</v>
          </cell>
        </row>
        <row r="30">
          <cell r="AX30">
            <v>360280</v>
          </cell>
        </row>
        <row r="31">
          <cell r="AX31">
            <v>2691316</v>
          </cell>
        </row>
        <row r="32">
          <cell r="AX32">
            <v>385700</v>
          </cell>
        </row>
        <row r="33">
          <cell r="AX33">
            <v>3300444</v>
          </cell>
        </row>
        <row r="34">
          <cell r="AX34">
            <v>0</v>
          </cell>
        </row>
        <row r="35">
          <cell r="AX35">
            <v>0</v>
          </cell>
        </row>
        <row r="36">
          <cell r="AX36">
            <v>0</v>
          </cell>
        </row>
        <row r="37">
          <cell r="AX37">
            <v>20601148</v>
          </cell>
        </row>
        <row r="38">
          <cell r="AX38">
            <v>0</v>
          </cell>
        </row>
        <row r="39">
          <cell r="AX39">
            <v>365044.5</v>
          </cell>
        </row>
        <row r="40">
          <cell r="AX40">
            <v>0</v>
          </cell>
        </row>
        <row r="41">
          <cell r="AX41">
            <v>1022753</v>
          </cell>
        </row>
        <row r="42">
          <cell r="AX42">
            <v>40514</v>
          </cell>
        </row>
        <row r="43">
          <cell r="AX43">
            <v>650</v>
          </cell>
        </row>
        <row r="44">
          <cell r="AX44">
            <v>40500</v>
          </cell>
        </row>
        <row r="45">
          <cell r="AX45">
            <v>0</v>
          </cell>
        </row>
        <row r="46">
          <cell r="AX46">
            <v>0</v>
          </cell>
        </row>
        <row r="47">
          <cell r="AX47">
            <v>3342</v>
          </cell>
        </row>
        <row r="48">
          <cell r="AX48">
            <v>15490</v>
          </cell>
        </row>
        <row r="49">
          <cell r="AX49">
            <v>77016</v>
          </cell>
        </row>
        <row r="50">
          <cell r="AX50">
            <v>664789</v>
          </cell>
        </row>
        <row r="51">
          <cell r="AX51">
            <v>64600</v>
          </cell>
        </row>
        <row r="52">
          <cell r="AX52">
            <v>0</v>
          </cell>
        </row>
        <row r="53">
          <cell r="AX53">
            <v>2294698.5</v>
          </cell>
        </row>
        <row r="54">
          <cell r="AX54">
            <v>0</v>
          </cell>
        </row>
        <row r="55">
          <cell r="AX55">
            <v>3801469</v>
          </cell>
        </row>
        <row r="56">
          <cell r="AX56">
            <v>1134855</v>
          </cell>
        </row>
        <row r="57">
          <cell r="AX57">
            <v>324127</v>
          </cell>
        </row>
        <row r="58">
          <cell r="AX58">
            <v>332579</v>
          </cell>
        </row>
        <row r="59">
          <cell r="AX59">
            <v>17817</v>
          </cell>
        </row>
        <row r="60">
          <cell r="AX60">
            <v>7950</v>
          </cell>
        </row>
        <row r="61">
          <cell r="AX61">
            <v>339900</v>
          </cell>
        </row>
        <row r="62">
          <cell r="AX62">
            <v>5958697</v>
          </cell>
        </row>
        <row r="70">
          <cell r="AX70">
            <v>1298551</v>
          </cell>
        </row>
        <row r="71">
          <cell r="AX71">
            <v>161339</v>
          </cell>
        </row>
        <row r="72">
          <cell r="AX72">
            <v>155390</v>
          </cell>
        </row>
        <row r="73">
          <cell r="AX73">
            <v>412665.9</v>
          </cell>
        </row>
        <row r="74">
          <cell r="AX74">
            <v>2027945.9</v>
          </cell>
        </row>
        <row r="76">
          <cell r="AX76">
            <v>143130.54999999999</v>
          </cell>
        </row>
        <row r="77">
          <cell r="AX77">
            <v>730109</v>
          </cell>
        </row>
        <row r="78">
          <cell r="AX78">
            <v>151700</v>
          </cell>
        </row>
        <row r="79">
          <cell r="AX79">
            <v>1024939.55</v>
          </cell>
        </row>
        <row r="80">
          <cell r="AX80">
            <v>0</v>
          </cell>
        </row>
        <row r="81">
          <cell r="AX81">
            <v>127801</v>
          </cell>
        </row>
        <row r="82">
          <cell r="AX82">
            <v>239418.7</v>
          </cell>
        </row>
        <row r="83">
          <cell r="AX83">
            <v>400152</v>
          </cell>
        </row>
        <row r="84">
          <cell r="AX84">
            <v>80422</v>
          </cell>
        </row>
        <row r="85">
          <cell r="AX85">
            <v>545736</v>
          </cell>
        </row>
        <row r="86">
          <cell r="AX86">
            <v>0</v>
          </cell>
        </row>
        <row r="87">
          <cell r="AX87">
            <v>231877</v>
          </cell>
        </row>
        <row r="88">
          <cell r="AX88">
            <v>739465.6</v>
          </cell>
        </row>
        <row r="89">
          <cell r="AX89">
            <v>45042</v>
          </cell>
        </row>
        <row r="90">
          <cell r="AX90">
            <v>396160.5</v>
          </cell>
        </row>
        <row r="91">
          <cell r="AX91">
            <v>0</v>
          </cell>
        </row>
        <row r="92">
          <cell r="AX92">
            <v>24055.68</v>
          </cell>
        </row>
        <row r="93">
          <cell r="AX93">
            <v>574252</v>
          </cell>
        </row>
        <row r="94">
          <cell r="AX94">
            <v>82254</v>
          </cell>
        </row>
        <row r="95">
          <cell r="AX95">
            <v>1359009.16</v>
          </cell>
        </row>
        <row r="96">
          <cell r="AX96">
            <v>439224.89</v>
          </cell>
        </row>
        <row r="97">
          <cell r="AX97">
            <v>292318</v>
          </cell>
        </row>
        <row r="98">
          <cell r="AX98">
            <v>193011</v>
          </cell>
        </row>
        <row r="99">
          <cell r="AX99">
            <v>624960.82999999996</v>
          </cell>
        </row>
        <row r="100">
          <cell r="AX100">
            <v>349107.07</v>
          </cell>
        </row>
        <row r="101">
          <cell r="AX101">
            <v>876848</v>
          </cell>
        </row>
        <row r="102">
          <cell r="AX102">
            <v>80101</v>
          </cell>
        </row>
        <row r="103">
          <cell r="AX103">
            <v>1336880.3999999999</v>
          </cell>
        </row>
        <row r="104">
          <cell r="AX104">
            <v>2855</v>
          </cell>
        </row>
        <row r="105">
          <cell r="AX105">
            <v>1087532.02</v>
          </cell>
        </row>
        <row r="106">
          <cell r="AX106">
            <v>1036246</v>
          </cell>
        </row>
        <row r="107">
          <cell r="AX107">
            <v>213797</v>
          </cell>
        </row>
        <row r="108">
          <cell r="AX108">
            <v>158249.31</v>
          </cell>
        </row>
        <row r="109">
          <cell r="AX109">
            <v>11536776.16</v>
          </cell>
        </row>
        <row r="110">
          <cell r="AX110">
            <v>0</v>
          </cell>
        </row>
        <row r="111">
          <cell r="AX111">
            <v>0</v>
          </cell>
        </row>
        <row r="112">
          <cell r="AX112">
            <v>0</v>
          </cell>
        </row>
        <row r="113">
          <cell r="AX113">
            <v>8790</v>
          </cell>
        </row>
        <row r="114">
          <cell r="AX114">
            <v>0</v>
          </cell>
        </row>
        <row r="115">
          <cell r="AX115">
            <v>0</v>
          </cell>
        </row>
        <row r="116">
          <cell r="AX116">
            <v>8790</v>
          </cell>
        </row>
        <row r="117">
          <cell r="AX117">
            <v>0</v>
          </cell>
        </row>
        <row r="118">
          <cell r="AX118">
            <v>1556627</v>
          </cell>
        </row>
        <row r="119">
          <cell r="AX119">
            <v>1273854</v>
          </cell>
        </row>
        <row r="120">
          <cell r="AX120">
            <v>1804489</v>
          </cell>
        </row>
        <row r="121">
          <cell r="AX121">
            <v>1158120</v>
          </cell>
        </row>
        <row r="122">
          <cell r="AX122">
            <v>0</v>
          </cell>
        </row>
        <row r="123">
          <cell r="AX123">
            <v>0</v>
          </cell>
        </row>
        <row r="124">
          <cell r="AX124">
            <v>0</v>
          </cell>
        </row>
        <row r="125">
          <cell r="AX125">
            <v>5793090</v>
          </cell>
        </row>
        <row r="126">
          <cell r="AX126">
            <v>235141185.37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Deposit"/>
      <sheetName val="FO"/>
      <sheetName val="nostro bal"/>
      <sheetName val="EXP"/>
      <sheetName val="NOP"/>
      <sheetName val="HIGH"/>
      <sheetName val="FWD-SUMM"/>
      <sheetName val="FBP-SUMM"/>
      <sheetName val="FBP"/>
      <sheetName val="FWD PS BK"/>
      <sheetName val="SPOT"/>
      <sheetName val="FWD SALE"/>
      <sheetName val="ORS"/>
      <sheetName val="ORP"/>
      <sheetName val="LC"/>
      <sheetName val="PLCMNET"/>
      <sheetName val="FWD-MTM1"/>
      <sheetName val="LIMIT5"/>
      <sheetName val="LMT-EXCEP2"/>
      <sheetName val="BK-SUMM1"/>
      <sheetName val="ON-EXPOS"/>
      <sheetName val="BAL1"/>
      <sheetName val="FE 25"/>
      <sheetName val="RATES"/>
      <sheetName val="REUTERS"/>
      <sheetName val="RECON"/>
      <sheetName val="GAP"/>
      <sheetName val="GAP-DTL"/>
      <sheetName val="BK"/>
      <sheetName val="BR"/>
      <sheetName val="MTM"/>
      <sheetName val="Daily Rates"/>
      <sheetName val="Sheet1"/>
      <sheetName val="Deal"/>
      <sheetName val="BK-MKT VL"/>
      <sheetName val="Chart1"/>
      <sheetName val="LIMI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00"/>
      <sheetName val="Income"/>
      <sheetName val="Expenses"/>
      <sheetName val="A"/>
      <sheetName val="Assets 2002"/>
      <sheetName val="Liabiliteis 2002"/>
      <sheetName val="Sheet1 "/>
      <sheetName val="Sheet2 (3)"/>
      <sheetName val="Notes1-5"/>
      <sheetName val="Note 9.7-9.8 (2)"/>
      <sheetName val="Note 12(3)"/>
      <sheetName val="TaxWDVJul-Dec02"/>
      <sheetName val="AUDITADJUST (2)"/>
      <sheetName val="AUDITADJUST"/>
      <sheetName val="EFFECT"/>
      <sheetName val="P&amp;L 2002"/>
      <sheetName val="Sheet1 (3)"/>
      <sheetName val="NEWAD"/>
      <sheetName val="SBP-Staggering"/>
      <sheetName val="Assets (3)"/>
      <sheetName val="Liabiliteis (2)"/>
      <sheetName val="Computa.Tax"/>
      <sheetName val="Balance Sheet"/>
      <sheetName val="p&amp;l"/>
      <sheetName val="CashFlow"/>
      <sheetName val="Statement of Ch"/>
      <sheetName val="Notes1-5 OLD"/>
      <sheetName val="Note 3-6"/>
      <sheetName val="Note6"/>
      <sheetName val="Note 7"/>
      <sheetName val="Sheet10"/>
      <sheetName val="Currency-expo"/>
      <sheetName val="Sheet9"/>
      <sheetName val="Note"/>
      <sheetName val="Note6-8.2"/>
      <sheetName val="Note 9.6-9.9"/>
      <sheetName val="Notes10-10.4.2"/>
      <sheetName val="10.5-11.3"/>
      <sheetName val="Note 12 "/>
      <sheetName val="Note16-21.1"/>
      <sheetName val="Note22-23"/>
      <sheetName val="Notes24-26.1"/>
      <sheetName val="Computa.Tax (2)"/>
      <sheetName val="Notes33-34"/>
      <sheetName val="Notes35-36"/>
      <sheetName val="Notes37"/>
      <sheetName val="Notes38-42.1 (2)"/>
      <sheetName val="Com.TaxJul-Dec01"/>
      <sheetName val="Sheet8"/>
      <sheetName val="D Tax2002"/>
      <sheetName val="WKGJul-Dec01"/>
      <sheetName val="Guarantee"/>
      <sheetName val="reginal"/>
      <sheetName val="pinex"/>
      <sheetName val="Annexure (3)"/>
      <sheetName val="Notes42.2-44"/>
      <sheetName val="Note 45"/>
      <sheetName val="Annexure"/>
      <sheetName val="affair"/>
      <sheetName val="inc-exp"/>
      <sheetName val="YieldAd"/>
      <sheetName val="YieldAd-net"/>
      <sheetName val="MaturLiabili"/>
      <sheetName val="MaturiAssets"/>
      <sheetName val="Sheet1 (4)"/>
      <sheetName val="YielDeposit"/>
      <sheetName val="Sheet1"/>
      <sheetName val="summary (3)"/>
      <sheetName val="Sheet2"/>
      <sheetName val="Sheet3"/>
      <sheetName val="Notes(New)39-40"/>
      <sheetName val="Sheet6"/>
      <sheetName val="pinex (2)"/>
      <sheetName val="Annexure (2)"/>
      <sheetName val="Guarteee"/>
      <sheetName val="Sheet7"/>
      <sheetName val="Assets (2)"/>
      <sheetName val="summary (2)"/>
      <sheetName val="Deferred (2)"/>
      <sheetName val="Taxrelief"/>
      <sheetName val="OLD"/>
      <sheetName val="Assets"/>
      <sheetName val="Sheet4"/>
      <sheetName val="Sheet5"/>
      <sheetName val="Liabiliteis"/>
      <sheetName val="Sheet2 (2)"/>
      <sheetName val="Sheet3 (2)"/>
      <sheetName val="Chart1"/>
      <sheetName val="Sheet1 (2)"/>
      <sheetName val="Lease"/>
      <sheetName val="Total Adjustments"/>
      <sheetName val="PremiumMaturity"/>
      <sheetName val="Note 12 (2)"/>
      <sheetName val="Defeered Wo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  <sheetData sheetId="88"/>
      <sheetData sheetId="89"/>
      <sheetData sheetId="90"/>
      <sheetData sheetId="91"/>
      <sheetData sheetId="92"/>
      <sheetData sheetId="9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ool size &amp; income (3)"/>
      <sheetName val="pool size &amp; income (2)"/>
      <sheetName val="MURABAHA IJARAHA (2)"/>
      <sheetName val="hsbc"/>
      <sheetName val="AVG ASSETS &amp; YIELD-FCY"/>
      <sheetName val="FCY"/>
      <sheetName val="AVERAGE COIIS &amp; saving accounts"/>
      <sheetName val="RATES-POOL A"/>
      <sheetName val="AVG ASSETS &amp; YIELD"/>
      <sheetName val="pool size &amp; incomeAug2005"/>
      <sheetName val="weightagesAug2005"/>
      <sheetName val="FI&amp;SpecialDepositPool"/>
      <sheetName val="AVERAGES"/>
      <sheetName val="AUGUST-AVERAGE-SOUR&amp;US"/>
      <sheetName val="Avg. dep.&amp; sav. accnts &amp; assets"/>
      <sheetName val="pool size &amp; income"/>
      <sheetName val="weightages (2)"/>
      <sheetName val="FIs&amp;SpecialPools"/>
      <sheetName val="pools-Ju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000"/>
      <sheetName val="pinex (2)"/>
      <sheetName val="Assets (2)"/>
      <sheetName val="Balance Sheet"/>
      <sheetName val="p&amp;l"/>
      <sheetName val="CashFlow"/>
      <sheetName val="Statement of Ch"/>
      <sheetName val="Notes1-5"/>
      <sheetName val="Note6-8.2"/>
      <sheetName val="Note9-9.6"/>
      <sheetName val="Note 9.7-9.8"/>
      <sheetName val="Notes10-10.4.2"/>
      <sheetName val="10.5-11.3"/>
      <sheetName val="Note 12"/>
      <sheetName val="Note12.3-15.1"/>
      <sheetName val="Note16-21.1"/>
      <sheetName val="Note22-22.7"/>
      <sheetName val="pinex"/>
      <sheetName val="Notes25-26.1"/>
      <sheetName val="Notes26.2-32"/>
      <sheetName val="Notes33-34"/>
      <sheetName val="Notes39-40"/>
      <sheetName val="Notes41-42.1"/>
      <sheetName val="Notes41-42.1 (2)"/>
      <sheetName val="Notes42.2-44"/>
      <sheetName val="Note 45"/>
      <sheetName val="Annexure"/>
      <sheetName val="affair"/>
      <sheetName val="inc-exp"/>
      <sheetName val="Currency-expo"/>
      <sheetName val="YieldAd"/>
      <sheetName val="YieldAd-net"/>
      <sheetName val="MaturLiabili"/>
      <sheetName val="MaturiAssets"/>
      <sheetName val="YielDeposit"/>
      <sheetName val="Sheet1"/>
      <sheetName val="Sheet2"/>
      <sheetName val="Sheet3"/>
      <sheetName val="Notes(New)39-40"/>
      <sheetName val="Sheet6"/>
      <sheetName val="Deferred (2)"/>
      <sheetName val="Taxrelief"/>
      <sheetName val="OLD"/>
      <sheetName val="Assets"/>
      <sheetName val="Sheet4"/>
      <sheetName val="Sheet5"/>
      <sheetName val="Defeered Work"/>
      <sheetName val="Liabiliteis"/>
      <sheetName val="Sheet2 (2)"/>
      <sheetName val="Sheet3 (2)"/>
      <sheetName val="Chart1"/>
      <sheetName val="Sheet1 (2)"/>
      <sheetName val="Lease"/>
      <sheetName val="Total Adjustments"/>
      <sheetName val="PremiumMaturity"/>
      <sheetName val="NEW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VERAGES"/>
      <sheetName val="Avg. dep.&amp; sav. accnts &amp; assets"/>
      <sheetName val="pool size &amp; income (2)"/>
      <sheetName val="AVG ASSETS &amp; YIELD"/>
      <sheetName val="SOURCES AND USES (2)"/>
      <sheetName val="SOURCES AND USES"/>
      <sheetName val="APR 05-AVERAGE"/>
      <sheetName val="new"/>
      <sheetName val="COST"/>
      <sheetName val="P&amp; SUMM"/>
      <sheetName val="RATES FINAL"/>
      <sheetName val="S AND U BRANCH"/>
      <sheetName val="AVERAGE"/>
      <sheetName val="Non-fund bus."/>
      <sheetName val="Trial Balance Report"/>
      <sheetName val="Summarised-North"/>
      <sheetName val="Summarised-Lahore"/>
      <sheetName val="Summarised-Southern"/>
      <sheetName val="S AND U BRANCH-landsca"/>
      <sheetName val="RATES-POOL A"/>
      <sheetName val="APR 05-AVERAGE (2)"/>
      <sheetName val="RATIOS"/>
      <sheetName val="EXPENSES1 "/>
      <sheetName val="CON LIA"/>
      <sheetName val="EXPENSES"/>
      <sheetName val="deposits"/>
      <sheetName val="RATES"/>
      <sheetName val="FINANCING"/>
      <sheetName val="P&amp;L"/>
      <sheetName val="P&amp;L SUMM BRANCH"/>
      <sheetName val="BALANCE SHEET BRANCH"/>
      <sheetName val="PLS"/>
      <sheetName val="PER"/>
      <sheetName val="Module2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DM"/>
      <sheetName val="DALY"/>
      <sheetName val="O-N"/>
      <sheetName val="F-HL"/>
      <sheetName val="F-RR"/>
      <sheetName val="F-REP"/>
      <sheetName val="T-HL"/>
      <sheetName val="T.REP"/>
      <sheetName val="T.RR"/>
      <sheetName val="P-HL"/>
      <sheetName val="P-RR"/>
      <sheetName val="P-REP"/>
      <sheetName val="TFC-H"/>
      <sheetName val="TFC-RR"/>
      <sheetName val="NIT"/>
      <sheetName val="COI"/>
      <sheetName val="SHR"/>
      <sheetName val="SHR-RR"/>
      <sheetName val="TENOR"/>
      <sheetName val="SUM"/>
      <sheetName val="SUM1"/>
      <sheetName val="SHAMS"/>
      <sheetName val="BR"/>
      <sheetName val="AMOR"/>
      <sheetName val="MTM"/>
      <sheetName val="AVA"/>
      <sheetName val="KH-32"/>
      <sheetName val="PREV"/>
      <sheetName val="HO"/>
      <sheetName val="ACCT"/>
      <sheetName val="ANA"/>
      <sheetName val="IN-EX"/>
      <sheetName val="TBPRICE"/>
      <sheetName val="BK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djustEntry"/>
      <sheetName val="Sheet1 "/>
      <sheetName val="Sheet2"/>
      <sheetName val="Sheet3"/>
      <sheetName val="Profit &amp; Loss"/>
      <sheetName val="Liabiliteis"/>
      <sheetName val="Assets"/>
      <sheetName val="C-OFF"/>
      <sheetName val="C-OFF SCSD"/>
    </sheetNames>
    <sheetDataSet>
      <sheetData sheetId="0"/>
      <sheetData sheetId="1">
        <row r="1">
          <cell r="B1" t="str">
            <v>SAUDI PAK COMMERCIAL BANK LIMITED</v>
          </cell>
        </row>
        <row r="2">
          <cell r="B2" t="str">
            <v>STATEMENT OF AFFAIR</v>
          </cell>
        </row>
        <row r="3">
          <cell r="B3" t="str">
            <v>AS ON JUNE 30, 2003</v>
          </cell>
          <cell r="N3" t="str">
            <v>MONDAY</v>
          </cell>
        </row>
        <row r="6">
          <cell r="B6" t="str">
            <v>LIABILITIES</v>
          </cell>
          <cell r="D6" t="str">
            <v>Bhawalpur</v>
          </cell>
          <cell r="E6" t="str">
            <v>Multan</v>
          </cell>
          <cell r="F6" t="str">
            <v>R.Y.Khan</v>
          </cell>
          <cell r="G6" t="str">
            <v>Faisalabad</v>
          </cell>
          <cell r="H6" t="str">
            <v>Gujranwala</v>
          </cell>
          <cell r="I6" t="str">
            <v>Lhr. Main</v>
          </cell>
          <cell r="J6" t="str">
            <v>Lhr.Defence</v>
          </cell>
          <cell r="K6" t="str">
            <v>Lhr.Gulb.</v>
          </cell>
          <cell r="L6" t="str">
            <v>Lhr.Peco Road</v>
          </cell>
          <cell r="M6" t="str">
            <v>Lhr.Allama</v>
          </cell>
          <cell r="N6" t="str">
            <v>Lhr.Circular</v>
          </cell>
          <cell r="O6" t="str">
            <v>Sialkot</v>
          </cell>
        </row>
        <row r="7">
          <cell r="B7" t="str">
            <v>CAPITAL AND RESERVES</v>
          </cell>
        </row>
        <row r="8">
          <cell r="B8" t="str">
            <v>PROFIT &amp; LOSS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O8">
            <v>0</v>
          </cell>
        </row>
        <row r="9">
          <cell r="B9" t="str">
            <v>RESERVE FUND &amp; OTHER RESERVES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O9">
            <v>0</v>
          </cell>
        </row>
        <row r="10">
          <cell r="B10" t="str">
            <v>SHARE CAPITAL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O10">
            <v>0</v>
          </cell>
        </row>
        <row r="11">
          <cell r="B11" t="str">
            <v>SURPLUS ON REVALUATION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O11">
            <v>0</v>
          </cell>
        </row>
        <row r="12">
          <cell r="B12" t="str">
            <v>UNAPPROPIATE LOSS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O12">
            <v>0</v>
          </cell>
        </row>
        <row r="13">
          <cell r="C13" t="str">
            <v>T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B14" t="str">
            <v>PROVISIONS</v>
          </cell>
        </row>
        <row r="15">
          <cell r="B15" t="str">
            <v>PROVISION FOR DOUBTFUL DEBTS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O15">
            <v>0</v>
          </cell>
        </row>
        <row r="16">
          <cell r="B16" t="str">
            <v>PROVISIONS FOR TAXATION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O16">
            <v>0</v>
          </cell>
        </row>
        <row r="17">
          <cell r="C17" t="str">
            <v>T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BORROWING FROM SBP</v>
          </cell>
        </row>
        <row r="19">
          <cell r="B19" t="str">
            <v>OTHER BORROWINGS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O19">
            <v>0</v>
          </cell>
        </row>
        <row r="20">
          <cell r="B20" t="str">
            <v>REFINANCE PART-I</v>
          </cell>
          <cell r="D20">
            <v>0</v>
          </cell>
          <cell r="E20">
            <v>30000000</v>
          </cell>
          <cell r="F20">
            <v>0</v>
          </cell>
          <cell r="G20">
            <v>2010000</v>
          </cell>
          <cell r="H20">
            <v>14000000</v>
          </cell>
          <cell r="I20">
            <v>102900000</v>
          </cell>
          <cell r="J20">
            <v>0</v>
          </cell>
          <cell r="K20">
            <v>97400000</v>
          </cell>
          <cell r="O20">
            <v>22700000</v>
          </cell>
        </row>
        <row r="21">
          <cell r="B21" t="str">
            <v>REFINANCE PART-II</v>
          </cell>
          <cell r="D21">
            <v>0</v>
          </cell>
          <cell r="E21">
            <v>0</v>
          </cell>
          <cell r="F21">
            <v>0</v>
          </cell>
          <cell r="G21">
            <v>67000000.009999998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O21">
            <v>0</v>
          </cell>
        </row>
        <row r="24">
          <cell r="C24" t="str">
            <v>T</v>
          </cell>
          <cell r="D24">
            <v>0</v>
          </cell>
          <cell r="E24">
            <v>30000000</v>
          </cell>
          <cell r="F24">
            <v>0</v>
          </cell>
          <cell r="G24">
            <v>69010000.00999999</v>
          </cell>
          <cell r="H24">
            <v>14000000</v>
          </cell>
          <cell r="I24">
            <v>102900000</v>
          </cell>
          <cell r="J24">
            <v>0</v>
          </cell>
          <cell r="K24">
            <v>97400000</v>
          </cell>
          <cell r="L24">
            <v>0</v>
          </cell>
          <cell r="M24">
            <v>0</v>
          </cell>
          <cell r="N24">
            <v>0</v>
          </cell>
          <cell r="O24">
            <v>22700000</v>
          </cell>
        </row>
        <row r="25">
          <cell r="B25" t="str">
            <v xml:space="preserve">BORROWING FROM BANKS </v>
          </cell>
        </row>
        <row r="26">
          <cell r="B26" t="str">
            <v>CALL MONEY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O26">
            <v>0</v>
          </cell>
        </row>
        <row r="27">
          <cell r="B27" t="str">
            <v>DEPOSIT ACCOUNTS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O27">
            <v>0</v>
          </cell>
        </row>
        <row r="28">
          <cell r="B28" t="str">
            <v>FINANCING FROM OTHERS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O28">
            <v>0</v>
          </cell>
        </row>
        <row r="31">
          <cell r="C31" t="str">
            <v>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>DUE TO BANKS - Abroad</v>
          </cell>
          <cell r="C32" t="str">
            <v>T</v>
          </cell>
        </row>
        <row r="33">
          <cell r="B33" t="str">
            <v>DUE TO HO/ BRANCHES BORROWINGS</v>
          </cell>
          <cell r="D33">
            <v>0</v>
          </cell>
          <cell r="E33">
            <v>88075000</v>
          </cell>
          <cell r="F33">
            <v>0</v>
          </cell>
          <cell r="G33">
            <v>20000000</v>
          </cell>
          <cell r="H33">
            <v>0</v>
          </cell>
          <cell r="I33">
            <v>726000000</v>
          </cell>
          <cell r="J33">
            <v>0</v>
          </cell>
          <cell r="K33">
            <v>829600000</v>
          </cell>
          <cell r="O33">
            <v>0</v>
          </cell>
        </row>
        <row r="34">
          <cell r="B34" t="str">
            <v>DUE TO HO/BRN FCY</v>
          </cell>
          <cell r="D34">
            <v>0</v>
          </cell>
          <cell r="E34">
            <v>57158686.590000004</v>
          </cell>
          <cell r="F34">
            <v>0</v>
          </cell>
          <cell r="G34">
            <v>0</v>
          </cell>
          <cell r="H34">
            <v>0</v>
          </cell>
          <cell r="I34">
            <v>321232503.06</v>
          </cell>
          <cell r="J34">
            <v>0</v>
          </cell>
          <cell r="K34">
            <v>199038767.18000001</v>
          </cell>
          <cell r="O34">
            <v>0</v>
          </cell>
        </row>
        <row r="35">
          <cell r="B35" t="str">
            <v>DUE TO HO/BRN LCY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O35">
            <v>0</v>
          </cell>
        </row>
        <row r="38">
          <cell r="C38" t="str">
            <v>T</v>
          </cell>
          <cell r="D38">
            <v>0</v>
          </cell>
          <cell r="E38">
            <v>145233686.59</v>
          </cell>
          <cell r="F38">
            <v>0</v>
          </cell>
          <cell r="G38">
            <v>20000000</v>
          </cell>
          <cell r="H38">
            <v>0</v>
          </cell>
          <cell r="I38">
            <v>1047232503.0599999</v>
          </cell>
          <cell r="J38">
            <v>0</v>
          </cell>
          <cell r="K38">
            <v>1028638767.1800001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DEPOSITS - Local Currency</v>
          </cell>
        </row>
        <row r="40">
          <cell r="B40" t="str">
            <v>CALL DEPOSIT RECEIPT</v>
          </cell>
          <cell r="D40">
            <v>1381404</v>
          </cell>
          <cell r="E40">
            <v>232300</v>
          </cell>
          <cell r="F40">
            <v>1262048</v>
          </cell>
          <cell r="G40">
            <v>11750500</v>
          </cell>
          <cell r="H40">
            <v>250660</v>
          </cell>
          <cell r="I40">
            <v>2587910</v>
          </cell>
          <cell r="J40">
            <v>16873900</v>
          </cell>
          <cell r="K40">
            <v>83943206</v>
          </cell>
          <cell r="L40">
            <v>1199197</v>
          </cell>
          <cell r="N40">
            <v>428313</v>
          </cell>
          <cell r="O40">
            <v>0</v>
          </cell>
        </row>
        <row r="41">
          <cell r="B41" t="str">
            <v>CURRENT ACCOUNTS</v>
          </cell>
          <cell r="D41">
            <v>18303724.239999998</v>
          </cell>
          <cell r="E41">
            <v>53895751.020000003</v>
          </cell>
          <cell r="F41">
            <v>13799972.15</v>
          </cell>
          <cell r="G41">
            <v>39337269.710000001</v>
          </cell>
          <cell r="H41">
            <v>173176661.93000001</v>
          </cell>
          <cell r="I41">
            <v>101355754.23999999</v>
          </cell>
          <cell r="J41">
            <v>7208053.5300000003</v>
          </cell>
          <cell r="K41">
            <v>210340062.00999999</v>
          </cell>
          <cell r="L41">
            <v>6701704</v>
          </cell>
          <cell r="M41">
            <v>35091672.119999997</v>
          </cell>
          <cell r="N41">
            <v>25897906.41</v>
          </cell>
          <cell r="O41">
            <v>22937065.09</v>
          </cell>
        </row>
        <row r="42">
          <cell r="B42" t="str">
            <v>FED. GOVT. US$ BONDS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O42">
            <v>0</v>
          </cell>
        </row>
        <row r="43">
          <cell r="B43" t="str">
            <v>FIXED TERM DEPOSIT</v>
          </cell>
          <cell r="D43">
            <v>890000</v>
          </cell>
          <cell r="E43">
            <v>15662000</v>
          </cell>
          <cell r="F43">
            <v>850000</v>
          </cell>
          <cell r="G43">
            <v>16415800</v>
          </cell>
          <cell r="H43">
            <v>21391040</v>
          </cell>
          <cell r="I43">
            <v>951020556</v>
          </cell>
          <cell r="J43">
            <v>136615000</v>
          </cell>
          <cell r="K43">
            <v>134539623</v>
          </cell>
          <cell r="L43">
            <v>255900000</v>
          </cell>
          <cell r="M43">
            <v>9610000</v>
          </cell>
          <cell r="O43">
            <v>141016568</v>
          </cell>
        </row>
        <row r="44">
          <cell r="B44" t="str">
            <v>PRUD. GOLD TERM DEP.</v>
          </cell>
          <cell r="D44">
            <v>0</v>
          </cell>
          <cell r="E44">
            <v>0</v>
          </cell>
          <cell r="F44">
            <v>0</v>
          </cell>
          <cell r="G44">
            <v>1450000</v>
          </cell>
          <cell r="H44">
            <v>0</v>
          </cell>
          <cell r="I44">
            <v>0</v>
          </cell>
          <cell r="J44">
            <v>0</v>
          </cell>
          <cell r="K44">
            <v>130328.1</v>
          </cell>
          <cell r="O44">
            <v>0</v>
          </cell>
        </row>
        <row r="45">
          <cell r="B45" t="str">
            <v>PRUDENTIAL MAH. PLAN</v>
          </cell>
          <cell r="D45">
            <v>3610000</v>
          </cell>
          <cell r="E45">
            <v>5700000</v>
          </cell>
          <cell r="F45">
            <v>6400000</v>
          </cell>
          <cell r="G45">
            <v>200000</v>
          </cell>
          <cell r="H45">
            <v>29431408</v>
          </cell>
          <cell r="I45">
            <v>0</v>
          </cell>
          <cell r="J45">
            <v>23500000</v>
          </cell>
          <cell r="K45">
            <v>511470295.74000001</v>
          </cell>
          <cell r="L45">
            <v>59950000</v>
          </cell>
          <cell r="O45">
            <v>0</v>
          </cell>
        </row>
        <row r="46">
          <cell r="B46" t="str">
            <v>PRUDENTIAL SILVER</v>
          </cell>
          <cell r="D46">
            <v>11968.48</v>
          </cell>
          <cell r="E46">
            <v>116297.19</v>
          </cell>
          <cell r="F46">
            <v>0</v>
          </cell>
          <cell r="G46">
            <v>0</v>
          </cell>
          <cell r="H46">
            <v>125137474.63</v>
          </cell>
          <cell r="I46">
            <v>1414024.7</v>
          </cell>
          <cell r="J46">
            <v>453.36</v>
          </cell>
          <cell r="K46">
            <v>0</v>
          </cell>
          <cell r="O46">
            <v>10000000</v>
          </cell>
        </row>
        <row r="47">
          <cell r="B47" t="str">
            <v>SAVINGS ACCOUNTS</v>
          </cell>
          <cell r="D47">
            <v>8969251.2300000004</v>
          </cell>
          <cell r="E47">
            <v>7007471.6699999999</v>
          </cell>
          <cell r="F47">
            <v>9431439.8900000006</v>
          </cell>
          <cell r="G47">
            <v>51687426.969999999</v>
          </cell>
          <cell r="H47">
            <v>6271864.5</v>
          </cell>
          <cell r="I47">
            <v>24024158.109999999</v>
          </cell>
          <cell r="J47">
            <v>7674964.6600000001</v>
          </cell>
          <cell r="K47">
            <v>40198677.780000001</v>
          </cell>
          <cell r="L47">
            <v>13319345.210000001</v>
          </cell>
          <cell r="M47">
            <v>9709822</v>
          </cell>
          <cell r="N47">
            <v>923419.28</v>
          </cell>
          <cell r="O47">
            <v>41107340.700000003</v>
          </cell>
        </row>
        <row r="48">
          <cell r="B48" t="str">
            <v>SHORT NOTICE DEPOSIT</v>
          </cell>
          <cell r="D48">
            <v>0</v>
          </cell>
          <cell r="E48">
            <v>18793169.370000001</v>
          </cell>
          <cell r="F48">
            <v>700000</v>
          </cell>
          <cell r="G48">
            <v>5909125</v>
          </cell>
          <cell r="H48">
            <v>10869847</v>
          </cell>
          <cell r="I48">
            <v>18510045</v>
          </cell>
          <cell r="J48">
            <v>0</v>
          </cell>
          <cell r="K48">
            <v>0</v>
          </cell>
          <cell r="O48">
            <v>6105065</v>
          </cell>
        </row>
        <row r="49">
          <cell r="B49" t="str">
            <v>SUPER PROFIT SCHEME</v>
          </cell>
          <cell r="D49">
            <v>7356334.4800000004</v>
          </cell>
          <cell r="E49">
            <v>39901047.600000001</v>
          </cell>
          <cell r="F49">
            <v>20065291.039999999</v>
          </cell>
          <cell r="G49">
            <v>136340461.63999999</v>
          </cell>
          <cell r="H49">
            <v>37796818.640000001</v>
          </cell>
          <cell r="I49">
            <v>1453671837.22</v>
          </cell>
          <cell r="J49">
            <v>770989561.47000003</v>
          </cell>
          <cell r="K49">
            <v>765164159.72000003</v>
          </cell>
          <cell r="L49">
            <v>200750536.58000001</v>
          </cell>
          <cell r="M49">
            <v>200363.43</v>
          </cell>
          <cell r="N49">
            <v>42792823</v>
          </cell>
          <cell r="O49">
            <v>172346127.72</v>
          </cell>
        </row>
        <row r="52">
          <cell r="C52" t="str">
            <v>T</v>
          </cell>
          <cell r="D52">
            <v>40522682.43</v>
          </cell>
          <cell r="E52">
            <v>141308036.85000002</v>
          </cell>
          <cell r="F52">
            <v>52508751.079999998</v>
          </cell>
          <cell r="G52">
            <v>263090583.31999999</v>
          </cell>
          <cell r="H52">
            <v>404325774.69999999</v>
          </cell>
          <cell r="I52">
            <v>2552584285.27</v>
          </cell>
          <cell r="J52">
            <v>962861933.01999998</v>
          </cell>
          <cell r="K52">
            <v>1745786352.3499999</v>
          </cell>
          <cell r="L52">
            <v>537820782.78999996</v>
          </cell>
          <cell r="M52">
            <v>54611857.549999997</v>
          </cell>
          <cell r="N52">
            <v>70042461.689999998</v>
          </cell>
          <cell r="O52">
            <v>393512166.50999999</v>
          </cell>
        </row>
        <row r="53">
          <cell r="B53" t="str">
            <v>DEPOSITS - Foreign Currency</v>
          </cell>
        </row>
        <row r="54">
          <cell r="B54" t="str">
            <v>CURRENT ACCOUNT FCY</v>
          </cell>
          <cell r="D54">
            <v>4944.88</v>
          </cell>
          <cell r="E54">
            <v>1334708.79</v>
          </cell>
          <cell r="F54">
            <v>0</v>
          </cell>
          <cell r="G54">
            <v>11128.76</v>
          </cell>
          <cell r="H54">
            <v>114762.55</v>
          </cell>
          <cell r="I54">
            <v>1655107.41</v>
          </cell>
          <cell r="J54">
            <v>1698813.91</v>
          </cell>
          <cell r="K54">
            <v>596683183.67999995</v>
          </cell>
          <cell r="L54">
            <v>2492796.85</v>
          </cell>
          <cell r="O54">
            <v>2391242.77</v>
          </cell>
        </row>
        <row r="55">
          <cell r="B55" t="str">
            <v>FIXED TERM DEPOSIT FCY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3063010</v>
          </cell>
          <cell r="K55">
            <v>310416909.87</v>
          </cell>
          <cell r="O55">
            <v>0</v>
          </cell>
        </row>
        <row r="56">
          <cell r="B56" t="str">
            <v>SAVING ACCOUNT FCY</v>
          </cell>
          <cell r="D56">
            <v>185421.28</v>
          </cell>
          <cell r="E56">
            <v>2603177.9500000002</v>
          </cell>
          <cell r="F56">
            <v>94769.15</v>
          </cell>
          <cell r="G56">
            <v>11261745.140000001</v>
          </cell>
          <cell r="H56">
            <v>13375173.01</v>
          </cell>
          <cell r="I56">
            <v>70691130.159999996</v>
          </cell>
          <cell r="J56">
            <v>20696708.329999998</v>
          </cell>
          <cell r="K56">
            <v>154848290.38</v>
          </cell>
          <cell r="N56">
            <v>582356.35</v>
          </cell>
          <cell r="O56">
            <v>23021772.129999999</v>
          </cell>
        </row>
        <row r="57">
          <cell r="B57" t="str">
            <v>SHORT NOTICE DEPOSIT FCY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O57">
            <v>0</v>
          </cell>
        </row>
        <row r="60">
          <cell r="C60" t="str">
            <v>T</v>
          </cell>
          <cell r="D60">
            <v>190366.16</v>
          </cell>
          <cell r="E60">
            <v>3937886.74</v>
          </cell>
          <cell r="F60">
            <v>94769.15</v>
          </cell>
          <cell r="G60">
            <v>11272873.9</v>
          </cell>
          <cell r="H60">
            <v>13489935.560000001</v>
          </cell>
          <cell r="I60">
            <v>72346237.569999993</v>
          </cell>
          <cell r="J60">
            <v>25458532.239999998</v>
          </cell>
          <cell r="K60">
            <v>1061948383.9299999</v>
          </cell>
          <cell r="L60">
            <v>2492796.85</v>
          </cell>
          <cell r="M60">
            <v>0</v>
          </cell>
          <cell r="N60">
            <v>582356.35</v>
          </cell>
          <cell r="O60">
            <v>25413014.899999999</v>
          </cell>
        </row>
        <row r="61">
          <cell r="B61" t="str">
            <v>MARGIN ACCOUNTS</v>
          </cell>
        </row>
        <row r="62">
          <cell r="B62" t="str">
            <v>ACCEPTANCE</v>
          </cell>
          <cell r="D62">
            <v>0</v>
          </cell>
          <cell r="E62">
            <v>8198800</v>
          </cell>
          <cell r="F62">
            <v>0</v>
          </cell>
          <cell r="G62">
            <v>9049121</v>
          </cell>
          <cell r="H62">
            <v>0</v>
          </cell>
          <cell r="I62">
            <v>10151740</v>
          </cell>
          <cell r="J62">
            <v>0</v>
          </cell>
          <cell r="K62">
            <v>10359600</v>
          </cell>
          <cell r="O62">
            <v>0</v>
          </cell>
        </row>
        <row r="63">
          <cell r="B63" t="str">
            <v>GUARANTEES</v>
          </cell>
          <cell r="D63">
            <v>460000</v>
          </cell>
          <cell r="E63">
            <v>7284612</v>
          </cell>
          <cell r="F63">
            <v>0</v>
          </cell>
          <cell r="G63">
            <v>7133437</v>
          </cell>
          <cell r="H63">
            <v>3371881</v>
          </cell>
          <cell r="I63">
            <v>97684921</v>
          </cell>
          <cell r="J63">
            <v>16334490</v>
          </cell>
          <cell r="K63">
            <v>46053408</v>
          </cell>
          <cell r="L63">
            <v>174300</v>
          </cell>
          <cell r="M63">
            <v>908375</v>
          </cell>
          <cell r="O63">
            <v>0</v>
          </cell>
        </row>
        <row r="64">
          <cell r="B64" t="str">
            <v>LETTER OF CREDIT</v>
          </cell>
          <cell r="D64">
            <v>0</v>
          </cell>
          <cell r="E64">
            <v>4192000</v>
          </cell>
          <cell r="F64">
            <v>0</v>
          </cell>
          <cell r="G64">
            <v>5318586</v>
          </cell>
          <cell r="H64">
            <v>3891000</v>
          </cell>
          <cell r="I64">
            <v>9727700</v>
          </cell>
          <cell r="J64">
            <v>1812098.65</v>
          </cell>
          <cell r="K64">
            <v>50672800</v>
          </cell>
          <cell r="L64">
            <v>189000</v>
          </cell>
          <cell r="N64">
            <v>1391000</v>
          </cell>
          <cell r="O64">
            <v>963500</v>
          </cell>
        </row>
        <row r="65">
          <cell r="B65" t="str">
            <v>OTHERS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315000</v>
          </cell>
          <cell r="J65">
            <v>0</v>
          </cell>
          <cell r="K65">
            <v>237000</v>
          </cell>
          <cell r="O65">
            <v>0</v>
          </cell>
        </row>
        <row r="68">
          <cell r="C68" t="str">
            <v>T</v>
          </cell>
          <cell r="D68">
            <v>460000</v>
          </cell>
          <cell r="E68">
            <v>19675412</v>
          </cell>
          <cell r="F68">
            <v>0</v>
          </cell>
          <cell r="G68">
            <v>21501144</v>
          </cell>
          <cell r="H68">
            <v>7262881</v>
          </cell>
          <cell r="I68">
            <v>117879361</v>
          </cell>
          <cell r="J68">
            <v>18146588.649999999</v>
          </cell>
          <cell r="K68">
            <v>107322808</v>
          </cell>
          <cell r="L68">
            <v>363300</v>
          </cell>
          <cell r="M68">
            <v>908375</v>
          </cell>
          <cell r="N68">
            <v>1391000</v>
          </cell>
          <cell r="O68">
            <v>963500</v>
          </cell>
        </row>
        <row r="69">
          <cell r="B69" t="str">
            <v>TOTAL DEPOSITS</v>
          </cell>
          <cell r="C69" t="str">
            <v>T</v>
          </cell>
          <cell r="D69">
            <v>41173048.589999996</v>
          </cell>
          <cell r="E69">
            <v>164921335.59000003</v>
          </cell>
          <cell r="F69">
            <v>52603520.229999997</v>
          </cell>
          <cell r="G69">
            <v>295864601.21999997</v>
          </cell>
          <cell r="H69">
            <v>425078591.25999999</v>
          </cell>
          <cell r="I69">
            <v>2742809883.8400002</v>
          </cell>
          <cell r="J69">
            <v>1006467053.91</v>
          </cell>
          <cell r="K69">
            <v>2915057544.2799997</v>
          </cell>
          <cell r="L69">
            <v>540676879.63999999</v>
          </cell>
          <cell r="M69">
            <v>55520232.549999997</v>
          </cell>
          <cell r="N69">
            <v>72015818.039999992</v>
          </cell>
          <cell r="O69">
            <v>419888681.40999997</v>
          </cell>
        </row>
        <row r="71">
          <cell r="B71" t="str">
            <v>BILLS PAYABLE</v>
          </cell>
        </row>
        <row r="72">
          <cell r="B72" t="str">
            <v>PAY ORDER ISSUED</v>
          </cell>
          <cell r="D72">
            <v>24619.59</v>
          </cell>
          <cell r="E72">
            <v>810682.96</v>
          </cell>
          <cell r="F72">
            <v>3963</v>
          </cell>
          <cell r="G72">
            <v>40045</v>
          </cell>
          <cell r="H72">
            <v>1430643.92</v>
          </cell>
          <cell r="I72">
            <v>22879037</v>
          </cell>
          <cell r="J72">
            <v>12352570</v>
          </cell>
          <cell r="K72">
            <v>17180917.300000001</v>
          </cell>
          <cell r="L72">
            <v>403093</v>
          </cell>
          <cell r="M72">
            <v>19140</v>
          </cell>
          <cell r="N72">
            <v>1010639</v>
          </cell>
          <cell r="O72">
            <v>5257</v>
          </cell>
        </row>
        <row r="73">
          <cell r="B73" t="str">
            <v>REMIT PAYABLE</v>
          </cell>
          <cell r="D73">
            <v>100000</v>
          </cell>
          <cell r="E73">
            <v>868343</v>
          </cell>
          <cell r="F73">
            <v>0</v>
          </cell>
          <cell r="G73">
            <v>1072946.19</v>
          </cell>
          <cell r="H73">
            <v>114400</v>
          </cell>
          <cell r="I73">
            <v>5522452.04</v>
          </cell>
          <cell r="J73">
            <v>29127.82</v>
          </cell>
          <cell r="K73">
            <v>1654945</v>
          </cell>
          <cell r="O73">
            <v>0</v>
          </cell>
        </row>
        <row r="76">
          <cell r="C76" t="str">
            <v>T</v>
          </cell>
          <cell r="D76">
            <v>124619.59</v>
          </cell>
          <cell r="E76">
            <v>1679025.96</v>
          </cell>
          <cell r="F76">
            <v>3963</v>
          </cell>
          <cell r="G76">
            <v>1112991.19</v>
          </cell>
          <cell r="H76">
            <v>1545043.92</v>
          </cell>
          <cell r="I76">
            <v>28401489.039999999</v>
          </cell>
          <cell r="J76">
            <v>12381697.82</v>
          </cell>
          <cell r="K76">
            <v>18835862.300000001</v>
          </cell>
          <cell r="L76">
            <v>403093</v>
          </cell>
          <cell r="M76">
            <v>19140</v>
          </cell>
          <cell r="N76">
            <v>1010639</v>
          </cell>
          <cell r="O76">
            <v>5257</v>
          </cell>
        </row>
        <row r="77">
          <cell r="B77" t="str">
            <v>LEASE LIABILITY</v>
          </cell>
          <cell r="C77" t="str">
            <v>T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O77">
            <v>0</v>
          </cell>
        </row>
        <row r="78">
          <cell r="B78" t="str">
            <v>SUNDRY CREDITORS</v>
          </cell>
          <cell r="C78" t="str">
            <v>T</v>
          </cell>
          <cell r="D78">
            <v>2559505.1800000002</v>
          </cell>
          <cell r="E78">
            <v>2919794.85</v>
          </cell>
          <cell r="F78">
            <v>3858544.6400000001</v>
          </cell>
          <cell r="G78">
            <v>11462107.870000001</v>
          </cell>
          <cell r="H78">
            <v>3945372.21</v>
          </cell>
          <cell r="I78">
            <v>138160837.56999999</v>
          </cell>
          <cell r="J78">
            <v>7382537.3300000001</v>
          </cell>
          <cell r="K78">
            <v>39919176.859999999</v>
          </cell>
          <cell r="L78">
            <v>4169445.34</v>
          </cell>
          <cell r="M78">
            <v>82909.469999999987</v>
          </cell>
          <cell r="N78">
            <v>623560.30000000005</v>
          </cell>
          <cell r="O78">
            <v>7820187.25</v>
          </cell>
        </row>
        <row r="79">
          <cell r="B79" t="str">
            <v>INCOME ACCOUNT</v>
          </cell>
          <cell r="C79" t="str">
            <v>T</v>
          </cell>
          <cell r="D79">
            <v>2058761.7</v>
          </cell>
          <cell r="E79">
            <v>14799146.539999999</v>
          </cell>
          <cell r="F79">
            <v>1398929.2</v>
          </cell>
          <cell r="G79">
            <v>23058929.449999999</v>
          </cell>
          <cell r="H79">
            <v>35432473.890000001</v>
          </cell>
          <cell r="I79">
            <v>131439355.09</v>
          </cell>
          <cell r="J79">
            <v>32137322.760000002</v>
          </cell>
          <cell r="K79">
            <v>121605561.19</v>
          </cell>
          <cell r="L79">
            <v>8944513.9299999997</v>
          </cell>
          <cell r="M79">
            <v>520521</v>
          </cell>
          <cell r="N79">
            <v>542091.17000000004</v>
          </cell>
          <cell r="O79">
            <v>15596279.970000001</v>
          </cell>
        </row>
        <row r="81">
          <cell r="B81" t="str">
            <v>SUB-TOTAL</v>
          </cell>
          <cell r="D81">
            <v>45915935.060000002</v>
          </cell>
          <cell r="E81">
            <v>359552989.53000009</v>
          </cell>
          <cell r="F81">
            <v>57864957.07</v>
          </cell>
          <cell r="G81">
            <v>420508629.73999995</v>
          </cell>
          <cell r="H81">
            <v>480001481.27999997</v>
          </cell>
          <cell r="I81">
            <v>4190944068.6000004</v>
          </cell>
          <cell r="J81">
            <v>1058368611.8200001</v>
          </cell>
          <cell r="K81">
            <v>4221456911.8100004</v>
          </cell>
          <cell r="L81">
            <v>554193931.90999997</v>
          </cell>
          <cell r="M81">
            <v>56142803.019999996</v>
          </cell>
          <cell r="N81">
            <v>74192108.50999999</v>
          </cell>
          <cell r="O81">
            <v>466010405.63</v>
          </cell>
        </row>
        <row r="84">
          <cell r="B84" t="str">
            <v>CONTINGENT LIABILITY</v>
          </cell>
          <cell r="D84" t="str">
            <v>Bhawalpur</v>
          </cell>
          <cell r="E84" t="str">
            <v>Multan</v>
          </cell>
          <cell r="F84" t="str">
            <v>R.Y.Khan</v>
          </cell>
          <cell r="G84" t="str">
            <v>Faisalabad</v>
          </cell>
          <cell r="H84" t="str">
            <v>GujranwaJa</v>
          </cell>
          <cell r="I84" t="str">
            <v>Lhr. Main</v>
          </cell>
          <cell r="J84" t="str">
            <v>Lhr.Defence</v>
          </cell>
          <cell r="K84" t="str">
            <v>Lhr.Gulb.</v>
          </cell>
          <cell r="L84" t="str">
            <v>Lhr.Peco Road</v>
          </cell>
          <cell r="M84" t="str">
            <v>Lhr.Allama</v>
          </cell>
          <cell r="N84" t="str">
            <v>Lhr.Circular</v>
          </cell>
          <cell r="O84" t="str">
            <v>Sialkot</v>
          </cell>
        </row>
        <row r="86">
          <cell r="B86" t="str">
            <v>ACCEPTANCE</v>
          </cell>
          <cell r="D86">
            <v>0</v>
          </cell>
          <cell r="E86">
            <v>82872000</v>
          </cell>
          <cell r="F86">
            <v>0</v>
          </cell>
          <cell r="G86">
            <v>154314814</v>
          </cell>
          <cell r="H86">
            <v>84432000</v>
          </cell>
          <cell r="I86">
            <v>281725500</v>
          </cell>
          <cell r="J86">
            <v>1237300</v>
          </cell>
          <cell r="K86">
            <v>92770000</v>
          </cell>
          <cell r="O86">
            <v>3466000</v>
          </cell>
        </row>
        <row r="87">
          <cell r="B87" t="str">
            <v>FDBC</v>
          </cell>
          <cell r="D87">
            <v>0</v>
          </cell>
          <cell r="E87">
            <v>13698000</v>
          </cell>
          <cell r="F87">
            <v>0</v>
          </cell>
          <cell r="G87">
            <v>68157000</v>
          </cell>
          <cell r="H87">
            <v>10687000</v>
          </cell>
          <cell r="I87">
            <v>465130559</v>
          </cell>
          <cell r="J87">
            <v>2595505.2599999998</v>
          </cell>
          <cell r="K87">
            <v>211843000</v>
          </cell>
          <cell r="O87">
            <v>25545000</v>
          </cell>
        </row>
        <row r="88">
          <cell r="B88" t="str">
            <v>FORWARD CONTRACT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O88">
            <v>0</v>
          </cell>
        </row>
        <row r="89">
          <cell r="B89" t="str">
            <v>LETTER OF CREDIT (Cont. lib)</v>
          </cell>
          <cell r="D89">
            <v>0</v>
          </cell>
          <cell r="E89">
            <v>94499000</v>
          </cell>
          <cell r="F89">
            <v>0</v>
          </cell>
          <cell r="G89">
            <v>108789111</v>
          </cell>
          <cell r="H89">
            <v>211368500</v>
          </cell>
          <cell r="I89">
            <v>549710724</v>
          </cell>
          <cell r="J89">
            <v>6512395</v>
          </cell>
          <cell r="K89">
            <v>660751645</v>
          </cell>
          <cell r="N89">
            <v>30574200</v>
          </cell>
          <cell r="O89">
            <v>3343000</v>
          </cell>
        </row>
        <row r="90">
          <cell r="B90" t="str">
            <v>LETTER OF GUARANTEE</v>
          </cell>
          <cell r="D90">
            <v>2850000</v>
          </cell>
          <cell r="E90">
            <v>96420527.390000001</v>
          </cell>
          <cell r="F90">
            <v>0</v>
          </cell>
          <cell r="G90">
            <v>50786322</v>
          </cell>
          <cell r="H90">
            <v>20547418</v>
          </cell>
          <cell r="I90">
            <v>1471837908.3</v>
          </cell>
          <cell r="J90">
            <v>350576590</v>
          </cell>
          <cell r="K90">
            <v>995654038</v>
          </cell>
          <cell r="L90">
            <v>1722500</v>
          </cell>
          <cell r="M90">
            <v>908375</v>
          </cell>
          <cell r="O90">
            <v>3250000</v>
          </cell>
        </row>
        <row r="91">
          <cell r="B91" t="str">
            <v>OBC/ IBC</v>
          </cell>
          <cell r="D91">
            <v>68291</v>
          </cell>
          <cell r="E91">
            <v>3850178</v>
          </cell>
          <cell r="F91">
            <v>0</v>
          </cell>
          <cell r="G91">
            <v>900000</v>
          </cell>
          <cell r="H91">
            <v>1294733</v>
          </cell>
          <cell r="I91">
            <v>29215459</v>
          </cell>
          <cell r="J91">
            <v>38982979.600000001</v>
          </cell>
          <cell r="K91">
            <v>14470089.98</v>
          </cell>
          <cell r="L91">
            <v>23160</v>
          </cell>
          <cell r="N91">
            <v>11638</v>
          </cell>
          <cell r="O91">
            <v>40530</v>
          </cell>
        </row>
        <row r="92">
          <cell r="B92" t="str">
            <v>REPO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O92">
            <v>0</v>
          </cell>
        </row>
        <row r="93">
          <cell r="B93" t="str">
            <v>SECURITY STOCK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O93">
            <v>0</v>
          </cell>
        </row>
        <row r="94">
          <cell r="B94" t="str">
            <v>TREASURY DEALS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O94">
            <v>0</v>
          </cell>
        </row>
        <row r="95">
          <cell r="B95" t="str">
            <v>RECEIVABLE (PIBs)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O95">
            <v>0</v>
          </cell>
        </row>
        <row r="98">
          <cell r="C98" t="str">
            <v>T</v>
          </cell>
          <cell r="D98">
            <v>2918291</v>
          </cell>
          <cell r="E98">
            <v>291339705.38999999</v>
          </cell>
          <cell r="F98">
            <v>0</v>
          </cell>
          <cell r="G98">
            <v>382947247</v>
          </cell>
          <cell r="H98">
            <v>328329651</v>
          </cell>
          <cell r="I98">
            <v>2797620150.3000002</v>
          </cell>
          <cell r="J98">
            <v>399904769.86000001</v>
          </cell>
          <cell r="K98">
            <v>1975488772.98</v>
          </cell>
          <cell r="L98">
            <v>1745660</v>
          </cell>
          <cell r="M98">
            <v>908375</v>
          </cell>
          <cell r="N98">
            <v>30585838</v>
          </cell>
          <cell r="O98">
            <v>35644530</v>
          </cell>
        </row>
        <row r="99">
          <cell r="B99" t="str">
            <v>GRAND TOTAL</v>
          </cell>
          <cell r="D99">
            <v>48834226.060000002</v>
          </cell>
          <cell r="E99">
            <v>650892694.92000008</v>
          </cell>
          <cell r="F99">
            <v>57864957.07</v>
          </cell>
          <cell r="G99">
            <v>803455876.74000001</v>
          </cell>
          <cell r="H99">
            <v>808331132.27999997</v>
          </cell>
          <cell r="I99">
            <v>6988564218.9000006</v>
          </cell>
          <cell r="J99">
            <v>1458273381.6800001</v>
          </cell>
          <cell r="K99">
            <v>6196945684.7900009</v>
          </cell>
          <cell r="L99">
            <v>555939591.90999997</v>
          </cell>
          <cell r="M99">
            <v>57051178.019999996</v>
          </cell>
          <cell r="N99">
            <v>104777946.50999999</v>
          </cell>
          <cell r="O99">
            <v>501654935.63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ote 9.7-9.8"/>
      <sheetName val="Liabiliteis"/>
      <sheetName val="AnnexureA"/>
      <sheetName val="Assets"/>
      <sheetName val="SBP-Staggering"/>
      <sheetName val="Balancesheet"/>
      <sheetName val="P&amp;L"/>
      <sheetName val="Notes7-8"/>
      <sheetName val="Notes 9-10"/>
      <sheetName val="Notes7-8 (2)"/>
      <sheetName val="Notes 9-10 (2)"/>
      <sheetName val="Investment"/>
      <sheetName val="Sheet2"/>
      <sheetName val="Notes 1-6"/>
      <sheetName val="BS"/>
      <sheetName val="Other Assets Notes"/>
      <sheetName val="Notes10.1"/>
      <sheetName val="Sheet5"/>
      <sheetName val="notes 5-6000"/>
      <sheetName val="Stat-Equity"/>
      <sheetName val="A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 refreshError="1">
        <row r="604">
          <cell r="Q604">
            <v>261393</v>
          </cell>
        </row>
        <row r="605">
          <cell r="Q605">
            <v>655246</v>
          </cell>
        </row>
        <row r="606">
          <cell r="Q606">
            <v>432000</v>
          </cell>
        </row>
        <row r="607">
          <cell r="Q607">
            <v>2412885</v>
          </cell>
        </row>
        <row r="608">
          <cell r="Q608">
            <v>4603679</v>
          </cell>
        </row>
        <row r="609">
          <cell r="Q609">
            <v>190777</v>
          </cell>
        </row>
        <row r="610">
          <cell r="Q610">
            <v>1447095</v>
          </cell>
        </row>
        <row r="611">
          <cell r="Q611">
            <v>10003075</v>
          </cell>
        </row>
        <row r="615">
          <cell r="Q615">
            <v>5451937</v>
          </cell>
        </row>
        <row r="616">
          <cell r="Q616">
            <v>4011652</v>
          </cell>
        </row>
        <row r="617">
          <cell r="Q617">
            <v>51183</v>
          </cell>
        </row>
        <row r="618">
          <cell r="Q618">
            <v>232240</v>
          </cell>
        </row>
        <row r="619">
          <cell r="Q619">
            <v>14118</v>
          </cell>
        </row>
        <row r="621">
          <cell r="Q621">
            <v>9761130</v>
          </cell>
        </row>
        <row r="623">
          <cell r="Q623">
            <v>241945</v>
          </cell>
        </row>
        <row r="627">
          <cell r="Q627">
            <v>1166667</v>
          </cell>
        </row>
        <row r="628">
          <cell r="Q628">
            <v>74262</v>
          </cell>
        </row>
        <row r="629">
          <cell r="Q629">
            <v>-998702</v>
          </cell>
        </row>
        <row r="630">
          <cell r="Q630">
            <v>-282</v>
          </cell>
        </row>
        <row r="631">
          <cell r="Q631">
            <v>241945</v>
          </cell>
        </row>
        <row r="634">
          <cell r="Q634">
            <v>1665541</v>
          </cell>
        </row>
        <row r="636">
          <cell r="Q636">
            <v>813488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topLeftCell="A3" workbookViewId="0">
      <selection activeCell="B37" sqref="B37"/>
    </sheetView>
  </sheetViews>
  <sheetFormatPr defaultRowHeight="12.75"/>
  <cols>
    <col min="1" max="1" width="5.7109375" style="5" customWidth="1"/>
    <col min="2" max="2" width="18.28515625" style="5" customWidth="1"/>
    <col min="3" max="3" width="24.7109375" style="5" customWidth="1"/>
    <col min="4" max="4" width="18.85546875" style="5" customWidth="1"/>
    <col min="5" max="5" width="9.140625" style="5"/>
    <col min="6" max="6" width="14.5703125" style="5" customWidth="1"/>
    <col min="7" max="16384" width="9.140625" style="5"/>
  </cols>
  <sheetData>
    <row r="1" spans="1:6">
      <c r="F1" t="s">
        <v>18</v>
      </c>
    </row>
    <row r="3" spans="1:6" ht="15.75">
      <c r="A3" s="1" t="s">
        <v>5</v>
      </c>
    </row>
    <row r="4" spans="1:6" ht="15.75">
      <c r="A4" s="1" t="s">
        <v>16</v>
      </c>
    </row>
    <row r="5" spans="1:6" ht="15.75">
      <c r="A5" s="2" t="s">
        <v>6</v>
      </c>
    </row>
    <row r="9" spans="1:6" ht="63">
      <c r="B9" s="10" t="s">
        <v>13</v>
      </c>
      <c r="C9" s="12" t="s">
        <v>89</v>
      </c>
      <c r="D9" s="12" t="s">
        <v>90</v>
      </c>
    </row>
    <row r="10" spans="1:6" ht="15.75">
      <c r="B10" s="11"/>
      <c r="C10" s="32"/>
      <c r="D10" s="32"/>
    </row>
    <row r="11" spans="1:6" ht="15.75">
      <c r="B11" s="31" t="s">
        <v>11</v>
      </c>
      <c r="C11" s="31"/>
      <c r="D11" s="63"/>
    </row>
    <row r="12" spans="1:6" ht="15.75">
      <c r="B12" s="31" t="s">
        <v>12</v>
      </c>
      <c r="C12" s="31"/>
      <c r="D12" s="63"/>
    </row>
    <row r="13" spans="1:6" ht="15.75">
      <c r="B13" s="31" t="s">
        <v>9</v>
      </c>
      <c r="C13" s="31"/>
      <c r="D13" s="63"/>
    </row>
    <row r="14" spans="1:6" ht="15.75">
      <c r="B14" s="31" t="s">
        <v>10</v>
      </c>
      <c r="C14" s="31"/>
      <c r="D14" s="63"/>
    </row>
    <row r="15" spans="1:6" ht="15.75">
      <c r="B15" s="31"/>
      <c r="C15" s="31"/>
      <c r="D15" s="63"/>
    </row>
    <row r="16" spans="1:6" ht="15.75">
      <c r="B16" s="32" t="s">
        <v>2</v>
      </c>
      <c r="C16" s="31"/>
      <c r="D16" s="31"/>
    </row>
    <row r="17" spans="1:7" ht="15.75">
      <c r="B17" s="60" t="s">
        <v>91</v>
      </c>
      <c r="C17" s="7"/>
      <c r="D17" s="7"/>
    </row>
    <row r="18" spans="1:7" ht="15.75">
      <c r="B18" s="45"/>
      <c r="C18" s="7"/>
      <c r="D18" s="7"/>
    </row>
    <row r="19" spans="1:7" ht="15.75">
      <c r="A19" s="5" t="s">
        <v>27</v>
      </c>
      <c r="B19" s="59" t="s">
        <v>26</v>
      </c>
      <c r="C19" s="6"/>
      <c r="D19" s="6"/>
    </row>
    <row r="20" spans="1:7" ht="15.75">
      <c r="A20" s="5" t="s">
        <v>28</v>
      </c>
      <c r="B20" s="6" t="s">
        <v>25</v>
      </c>
      <c r="C20" s="6"/>
      <c r="D20" s="6"/>
    </row>
    <row r="21" spans="1:7" ht="15.75">
      <c r="B21" s="9" t="s">
        <v>3</v>
      </c>
      <c r="C21" s="6"/>
      <c r="D21" s="13" t="s">
        <v>29</v>
      </c>
    </row>
    <row r="22" spans="1:7" ht="15.75">
      <c r="B22" s="6"/>
      <c r="C22" s="6"/>
      <c r="D22" s="6"/>
    </row>
    <row r="23" spans="1:7" ht="15.75">
      <c r="C23" s="6"/>
      <c r="D23" s="6"/>
    </row>
    <row r="24" spans="1:7" ht="15.75">
      <c r="B24" s="8"/>
      <c r="C24" s="6"/>
      <c r="D24" s="6"/>
    </row>
    <row r="25" spans="1:7" ht="15.75">
      <c r="B25" s="8"/>
      <c r="C25" s="3"/>
      <c r="D25" s="3"/>
    </row>
    <row r="26" spans="1:7" ht="15.75">
      <c r="B26" s="6"/>
      <c r="C26" s="4" t="s">
        <v>1</v>
      </c>
      <c r="D26" s="3" t="s">
        <v>8</v>
      </c>
    </row>
    <row r="27" spans="1:7" ht="16.5" thickBot="1">
      <c r="A27" s="14"/>
      <c r="B27" s="16"/>
      <c r="C27" s="16"/>
      <c r="D27" s="16"/>
      <c r="E27" s="14"/>
      <c r="F27" s="14"/>
      <c r="G27" s="29"/>
    </row>
    <row r="28" spans="1:7" ht="15.75">
      <c r="B28" s="8" t="s">
        <v>4</v>
      </c>
      <c r="C28" s="6"/>
      <c r="D28" s="6"/>
      <c r="G28" s="29"/>
    </row>
    <row r="29" spans="1:7" ht="15.75" customHeight="1">
      <c r="B29" s="127" t="s">
        <v>72</v>
      </c>
      <c r="C29" s="127"/>
      <c r="D29" s="127"/>
      <c r="E29" s="127"/>
      <c r="F29" s="127"/>
    </row>
    <row r="30" spans="1:7" ht="15.75" customHeight="1">
      <c r="B30" s="127"/>
      <c r="C30" s="127"/>
      <c r="D30" s="127"/>
      <c r="E30" s="127"/>
      <c r="F30" s="127"/>
    </row>
    <row r="31" spans="1:7">
      <c r="B31" s="127"/>
      <c r="C31" s="127"/>
      <c r="D31" s="127"/>
      <c r="E31" s="127"/>
      <c r="F31" s="127"/>
    </row>
  </sheetData>
  <mergeCells count="1">
    <mergeCell ref="B29:F31"/>
  </mergeCells>
  <phoneticPr fontId="0" type="noConversion"/>
  <pageMargins left="0.75" right="0.75" top="1.01" bottom="1" header="0.5" footer="0.5"/>
  <pageSetup scale="9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36"/>
  <sheetViews>
    <sheetView workbookViewId="0">
      <selection activeCell="B4" sqref="B4:K4"/>
    </sheetView>
  </sheetViews>
  <sheetFormatPr defaultRowHeight="12.75"/>
  <cols>
    <col min="3" max="3" width="10.85546875" customWidth="1"/>
    <col min="4" max="4" width="8.5703125" customWidth="1"/>
    <col min="5" max="5" width="13.7109375" customWidth="1"/>
    <col min="6" max="6" width="9.85546875" customWidth="1"/>
    <col min="7" max="7" width="8.28515625" customWidth="1"/>
    <col min="8" max="8" width="7" customWidth="1"/>
    <col min="9" max="9" width="13.42578125" customWidth="1"/>
    <col min="10" max="10" width="12.42578125" customWidth="1"/>
    <col min="11" max="11" width="11.85546875" customWidth="1"/>
  </cols>
  <sheetData>
    <row r="1" spans="2:14">
      <c r="J1" s="129" t="s">
        <v>17</v>
      </c>
      <c r="K1" s="129"/>
    </row>
    <row r="2" spans="2:14" ht="15.75">
      <c r="B2" s="139" t="s">
        <v>5</v>
      </c>
      <c r="C2" s="139"/>
      <c r="D2" s="139"/>
      <c r="E2" s="139"/>
      <c r="F2" s="139"/>
      <c r="G2" s="139"/>
      <c r="H2" s="139"/>
      <c r="I2" s="139"/>
      <c r="J2" s="139"/>
      <c r="K2" s="139"/>
    </row>
    <row r="3" spans="2:14">
      <c r="B3" s="129" t="s">
        <v>104</v>
      </c>
      <c r="C3" s="129"/>
      <c r="D3" s="129"/>
      <c r="E3" s="129"/>
      <c r="F3" s="129"/>
      <c r="G3" s="129"/>
      <c r="H3" s="129"/>
      <c r="I3" s="129"/>
      <c r="J3" s="129"/>
      <c r="K3" s="129"/>
    </row>
    <row r="4" spans="2:14" ht="15.75">
      <c r="B4" s="140" t="s">
        <v>95</v>
      </c>
      <c r="C4" s="140"/>
      <c r="D4" s="140"/>
      <c r="E4" s="140"/>
      <c r="F4" s="140"/>
      <c r="G4" s="140"/>
      <c r="H4" s="140"/>
      <c r="I4" s="140"/>
      <c r="J4" s="140"/>
      <c r="K4" s="140"/>
    </row>
    <row r="5" spans="2:14">
      <c r="B5" s="5"/>
      <c r="C5" s="5"/>
      <c r="D5" s="5"/>
      <c r="E5" s="5"/>
      <c r="F5" s="5"/>
      <c r="G5" s="5"/>
    </row>
    <row r="6" spans="2:14" ht="21" customHeight="1" thickBot="1">
      <c r="B6" s="44" t="s">
        <v>105</v>
      </c>
      <c r="D6" s="5"/>
      <c r="E6" s="5"/>
      <c r="F6" s="29"/>
      <c r="H6" s="75"/>
      <c r="I6" s="137" t="s">
        <v>100</v>
      </c>
      <c r="J6" s="138"/>
      <c r="K6" s="138"/>
    </row>
    <row r="7" spans="2:14" ht="16.5" thickTop="1">
      <c r="B7" s="5"/>
      <c r="C7" s="28"/>
      <c r="D7" s="28"/>
      <c r="E7" s="28"/>
      <c r="F7" s="5"/>
      <c r="G7" s="5"/>
      <c r="I7" s="136"/>
      <c r="J7" s="136"/>
      <c r="K7" s="136"/>
    </row>
    <row r="8" spans="2:14" ht="59.25" customHeight="1">
      <c r="B8" s="141" t="s">
        <v>101</v>
      </c>
      <c r="C8" s="141"/>
      <c r="D8" s="141"/>
      <c r="E8" s="141" t="s">
        <v>83</v>
      </c>
      <c r="F8" s="141"/>
      <c r="G8" s="141"/>
      <c r="H8" s="141" t="s">
        <v>73</v>
      </c>
      <c r="I8" s="141" t="s">
        <v>102</v>
      </c>
      <c r="J8" s="141"/>
      <c r="K8" s="142"/>
      <c r="L8" s="92"/>
      <c r="M8" s="86"/>
      <c r="N8" s="86"/>
    </row>
    <row r="9" spans="2:14" ht="69" customHeight="1">
      <c r="B9" s="76" t="s">
        <v>22</v>
      </c>
      <c r="C9" s="76" t="s">
        <v>23</v>
      </c>
      <c r="D9" s="76" t="s">
        <v>2</v>
      </c>
      <c r="E9" s="76" t="s">
        <v>22</v>
      </c>
      <c r="F9" s="76" t="s">
        <v>23</v>
      </c>
      <c r="G9" s="65" t="s">
        <v>2</v>
      </c>
      <c r="H9" s="141"/>
      <c r="I9" s="76" t="s">
        <v>103</v>
      </c>
      <c r="J9" s="76" t="s">
        <v>88</v>
      </c>
      <c r="K9" s="81" t="s">
        <v>87</v>
      </c>
      <c r="L9" s="93"/>
      <c r="M9" s="87"/>
      <c r="N9" s="87"/>
    </row>
    <row r="10" spans="2:14" ht="27" customHeight="1">
      <c r="B10" s="61" t="s">
        <v>74</v>
      </c>
      <c r="C10" s="61" t="s">
        <v>75</v>
      </c>
      <c r="D10" s="61" t="s">
        <v>76</v>
      </c>
      <c r="E10" s="61" t="s">
        <v>80</v>
      </c>
      <c r="F10" s="61" t="s">
        <v>81</v>
      </c>
      <c r="G10" s="64" t="s">
        <v>82</v>
      </c>
      <c r="H10" s="61" t="s">
        <v>77</v>
      </c>
      <c r="I10" s="61" t="s">
        <v>78</v>
      </c>
      <c r="J10" s="61" t="s">
        <v>79</v>
      </c>
      <c r="K10" s="82" t="s">
        <v>84</v>
      </c>
      <c r="L10" s="94"/>
      <c r="M10" s="88"/>
      <c r="N10" s="88"/>
    </row>
    <row r="11" spans="2:14" ht="23.25" customHeight="1">
      <c r="B11" s="66">
        <v>80</v>
      </c>
      <c r="C11" s="66">
        <v>90</v>
      </c>
      <c r="D11" s="66">
        <f>C11+B11</f>
        <v>170</v>
      </c>
      <c r="E11" s="67">
        <f>B11/D11</f>
        <v>0.47058823529411764</v>
      </c>
      <c r="F11" s="67">
        <f>C11/D11</f>
        <v>0.52941176470588236</v>
      </c>
      <c r="G11" s="77">
        <f>F11+E11</f>
        <v>1</v>
      </c>
      <c r="H11" s="77">
        <v>5</v>
      </c>
      <c r="I11" s="67">
        <f>B11*L$23*H11/365</f>
        <v>9.8630136986301367E-2</v>
      </c>
      <c r="J11" s="67">
        <f>C11*L$23*H11/365</f>
        <v>0.11095890410958904</v>
      </c>
      <c r="K11" s="83">
        <f>I11+J11</f>
        <v>0.20958904109589041</v>
      </c>
      <c r="L11" s="95"/>
      <c r="M11" s="89"/>
      <c r="N11" s="89"/>
    </row>
    <row r="12" spans="2:14" ht="15.75">
      <c r="B12" s="66">
        <v>85</v>
      </c>
      <c r="C12" s="66">
        <v>90</v>
      </c>
      <c r="D12" s="66">
        <f>C12+B12</f>
        <v>175</v>
      </c>
      <c r="E12" s="67">
        <f>B12/D12</f>
        <v>0.48571428571428571</v>
      </c>
      <c r="F12" s="67">
        <f>C12/D12</f>
        <v>0.51428571428571423</v>
      </c>
      <c r="G12" s="77">
        <f>F12+E12</f>
        <v>1</v>
      </c>
      <c r="H12" s="77">
        <v>8</v>
      </c>
      <c r="I12" s="67">
        <f>B12*L$23*H12/365</f>
        <v>0.16767123287671232</v>
      </c>
      <c r="J12" s="67">
        <f>C12*L$23*H12/365</f>
        <v>0.17753424657534245</v>
      </c>
      <c r="K12" s="83">
        <f>I12+J12</f>
        <v>0.34520547945205476</v>
      </c>
      <c r="L12" s="95"/>
      <c r="M12" s="89"/>
      <c r="N12" s="89"/>
    </row>
    <row r="13" spans="2:14" ht="15.75">
      <c r="B13" s="66" t="s">
        <v>111</v>
      </c>
      <c r="C13" s="66"/>
      <c r="D13" s="66"/>
      <c r="E13" s="67"/>
      <c r="F13" s="67"/>
      <c r="G13" s="77"/>
      <c r="H13" s="77"/>
      <c r="I13" s="67"/>
      <c r="J13" s="67"/>
      <c r="K13" s="83"/>
      <c r="L13" s="95"/>
      <c r="M13" s="89"/>
      <c r="N13" s="89"/>
    </row>
    <row r="14" spans="2:14" ht="15.75">
      <c r="B14" s="66" t="s">
        <v>111</v>
      </c>
      <c r="C14" s="66"/>
      <c r="D14" s="66"/>
      <c r="E14" s="67"/>
      <c r="F14" s="67"/>
      <c r="G14" s="77"/>
      <c r="H14" s="77"/>
      <c r="I14" s="67"/>
      <c r="J14" s="67"/>
      <c r="K14" s="83"/>
      <c r="L14" s="95"/>
      <c r="M14" s="89"/>
      <c r="N14" s="89"/>
    </row>
    <row r="15" spans="2:14" ht="15.75">
      <c r="B15" s="66" t="s">
        <v>111</v>
      </c>
      <c r="C15" s="66"/>
      <c r="D15" s="66"/>
      <c r="E15" s="67"/>
      <c r="F15" s="67"/>
      <c r="G15" s="77"/>
      <c r="H15" s="77"/>
      <c r="I15" s="67"/>
      <c r="J15" s="67"/>
      <c r="K15" s="83"/>
      <c r="L15" s="95"/>
      <c r="M15" s="89"/>
      <c r="N15" s="89"/>
    </row>
    <row r="16" spans="2:14" ht="15.75">
      <c r="B16" s="66" t="s">
        <v>111</v>
      </c>
      <c r="C16" s="66"/>
      <c r="D16" s="66"/>
      <c r="E16" s="67"/>
      <c r="F16" s="67"/>
      <c r="G16" s="77"/>
      <c r="H16" s="77"/>
      <c r="I16" s="67"/>
      <c r="J16" s="67"/>
      <c r="K16" s="83"/>
      <c r="L16" s="95"/>
      <c r="M16" s="89"/>
      <c r="N16" s="89"/>
    </row>
    <row r="17" spans="2:14" ht="15.75">
      <c r="B17" s="66"/>
      <c r="C17" s="66"/>
      <c r="D17" s="66"/>
      <c r="E17" s="67"/>
      <c r="F17" s="67"/>
      <c r="G17" s="77"/>
      <c r="H17" s="77"/>
      <c r="I17" s="67"/>
      <c r="J17" s="67"/>
      <c r="K17" s="83"/>
      <c r="L17" s="95"/>
      <c r="M17" s="89"/>
      <c r="N17" s="89"/>
    </row>
    <row r="18" spans="2:14" ht="15.75">
      <c r="B18" s="68"/>
      <c r="C18" s="68"/>
      <c r="D18" s="68"/>
      <c r="E18" s="69"/>
      <c r="F18" s="69"/>
      <c r="G18" s="78"/>
      <c r="H18" s="78"/>
      <c r="I18" s="67"/>
      <c r="J18" s="67"/>
      <c r="K18" s="84"/>
      <c r="L18" s="96"/>
      <c r="M18" s="90"/>
      <c r="N18" s="90"/>
    </row>
    <row r="19" spans="2:14" ht="15.75">
      <c r="B19" s="128" t="s">
        <v>2</v>
      </c>
      <c r="C19" s="128"/>
      <c r="D19" s="128"/>
      <c r="E19" s="70">
        <f>SUM(E11:E18)</f>
        <v>0.95630252100840329</v>
      </c>
      <c r="F19" s="70">
        <f>SUM(F11:F18)</f>
        <v>1.0436974789915965</v>
      </c>
      <c r="G19" s="80">
        <f>F19+E19</f>
        <v>1.9999999999999998</v>
      </c>
      <c r="H19" s="79">
        <f>SUM(H11:H18)</f>
        <v>13</v>
      </c>
      <c r="I19" s="67">
        <f>SUM(I11:I18)</f>
        <v>0.26630136986301367</v>
      </c>
      <c r="J19" s="67">
        <f>SUM(J11:J18)</f>
        <v>0.28849315068493148</v>
      </c>
      <c r="K19" s="85">
        <f>SUM(K11:K18)</f>
        <v>0.5547945205479452</v>
      </c>
      <c r="L19" s="97"/>
      <c r="M19" s="91"/>
      <c r="N19" s="91"/>
    </row>
    <row r="20" spans="2:14" ht="15">
      <c r="B20" s="134" t="s">
        <v>85</v>
      </c>
      <c r="C20" s="134"/>
      <c r="D20" s="134"/>
      <c r="E20" s="71">
        <f>E19/16</f>
        <v>5.9768907563025206E-2</v>
      </c>
      <c r="F20" s="71">
        <f>F19/16</f>
        <v>6.523109243697478E-2</v>
      </c>
      <c r="G20" s="71"/>
      <c r="H20" s="44"/>
      <c r="I20" s="44"/>
      <c r="J20" s="44"/>
      <c r="K20" s="72"/>
      <c r="L20" s="72"/>
      <c r="M20" s="72"/>
      <c r="N20" s="72"/>
    </row>
    <row r="22" spans="2:14">
      <c r="B22" s="135" t="s">
        <v>96</v>
      </c>
      <c r="C22" s="136"/>
      <c r="D22" s="136"/>
      <c r="E22" s="136"/>
      <c r="F22" s="136"/>
      <c r="I22" s="135" t="s">
        <v>97</v>
      </c>
      <c r="J22" s="136"/>
      <c r="K22" s="136"/>
      <c r="L22" s="136"/>
    </row>
    <row r="23" spans="2:14" ht="32.25" customHeight="1">
      <c r="B23" s="150" t="s">
        <v>86</v>
      </c>
      <c r="C23" s="151"/>
      <c r="D23" s="151"/>
      <c r="E23" s="152"/>
      <c r="F23" s="98">
        <f>K19</f>
        <v>0.5547945205479452</v>
      </c>
      <c r="G23" s="100"/>
      <c r="I23" s="145" t="s">
        <v>110</v>
      </c>
      <c r="J23" s="146"/>
      <c r="K23" s="147"/>
      <c r="L23" s="73">
        <v>0.09</v>
      </c>
    </row>
    <row r="24" spans="2:14" ht="42" customHeight="1">
      <c r="B24" s="145" t="s">
        <v>109</v>
      </c>
      <c r="C24" s="146"/>
      <c r="D24" s="146"/>
      <c r="E24" s="147"/>
      <c r="F24" s="99">
        <f>F23*E20</f>
        <v>3.3159462415103022E-2</v>
      </c>
      <c r="G24" s="101"/>
      <c r="I24" s="145" t="s">
        <v>98</v>
      </c>
      <c r="J24" s="148"/>
      <c r="K24" s="149"/>
      <c r="L24" s="74">
        <v>9.2100000000000001E-2</v>
      </c>
    </row>
    <row r="25" spans="2:14" ht="39" customHeight="1">
      <c r="B25" s="145" t="s">
        <v>108</v>
      </c>
      <c r="C25" s="146"/>
      <c r="D25" s="146"/>
      <c r="E25" s="147"/>
      <c r="F25" s="99">
        <f>F23*F20</f>
        <v>3.6189852653390114E-2</v>
      </c>
      <c r="G25" s="101"/>
      <c r="I25" s="143" t="s">
        <v>99</v>
      </c>
      <c r="J25" s="144"/>
      <c r="K25" s="144"/>
      <c r="L25" s="73">
        <v>8.5000000000000006E-2</v>
      </c>
    </row>
    <row r="30" spans="2:14" ht="15.75">
      <c r="B30" s="130"/>
      <c r="C30" s="130"/>
      <c r="D30" s="7"/>
      <c r="E30" s="29"/>
      <c r="F30" s="29"/>
      <c r="I30" s="36"/>
      <c r="J30" s="36"/>
      <c r="K30" s="36"/>
    </row>
    <row r="31" spans="2:14" ht="15.75">
      <c r="B31" s="8"/>
      <c r="C31" s="3"/>
      <c r="D31" s="3"/>
      <c r="E31" s="5"/>
      <c r="F31" s="5"/>
    </row>
    <row r="32" spans="2:14" ht="15.75">
      <c r="H32" s="6"/>
      <c r="I32" s="4" t="s">
        <v>1</v>
      </c>
      <c r="J32" s="3" t="s">
        <v>8</v>
      </c>
      <c r="K32" s="5"/>
      <c r="L32" s="5"/>
    </row>
    <row r="33" spans="2:12" ht="16.5" thickBot="1">
      <c r="B33" s="15"/>
      <c r="C33" s="15"/>
      <c r="D33" s="15"/>
      <c r="E33" s="15"/>
      <c r="F33" s="15"/>
      <c r="G33" s="15"/>
      <c r="H33" s="16"/>
      <c r="I33" s="16"/>
      <c r="J33" s="16"/>
      <c r="K33" s="14"/>
      <c r="L33" s="14"/>
    </row>
    <row r="34" spans="2:12" ht="15.75" customHeight="1">
      <c r="B34" s="131" t="s">
        <v>106</v>
      </c>
      <c r="C34" s="131"/>
      <c r="D34" s="131"/>
      <c r="E34" s="131"/>
      <c r="F34" s="131"/>
      <c r="G34" s="131"/>
      <c r="H34" s="131"/>
      <c r="I34" s="131"/>
      <c r="J34" s="131"/>
      <c r="K34" s="131"/>
      <c r="L34" s="131"/>
    </row>
    <row r="35" spans="2:12" ht="12.75" customHeight="1"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</row>
    <row r="36" spans="2:12" ht="37.5" customHeight="1">
      <c r="B36" s="133" t="s">
        <v>107</v>
      </c>
      <c r="C36" s="133"/>
      <c r="D36" s="133"/>
      <c r="E36" s="133"/>
      <c r="F36" s="133"/>
      <c r="G36" s="133"/>
      <c r="H36" s="133"/>
      <c r="I36" s="133"/>
      <c r="J36" s="133"/>
      <c r="K36" s="133"/>
      <c r="L36" s="133"/>
    </row>
  </sheetData>
  <mergeCells count="22">
    <mergeCell ref="I25:K25"/>
    <mergeCell ref="I23:K23"/>
    <mergeCell ref="I24:K24"/>
    <mergeCell ref="B23:E23"/>
    <mergeCell ref="B24:E24"/>
    <mergeCell ref="B25:E25"/>
    <mergeCell ref="B19:D19"/>
    <mergeCell ref="J1:K1"/>
    <mergeCell ref="B30:C30"/>
    <mergeCell ref="B34:L35"/>
    <mergeCell ref="B36:L36"/>
    <mergeCell ref="B20:D20"/>
    <mergeCell ref="B22:F22"/>
    <mergeCell ref="I22:L22"/>
    <mergeCell ref="I6:K7"/>
    <mergeCell ref="B2:K2"/>
    <mergeCell ref="B3:K3"/>
    <mergeCell ref="B4:K4"/>
    <mergeCell ref="B8:D8"/>
    <mergeCell ref="E8:G8"/>
    <mergeCell ref="H8:H9"/>
    <mergeCell ref="I8:K8"/>
  </mergeCells>
  <pageMargins left="0.7" right="0.7" top="0.56999999999999995" bottom="0.75" header="0.3" footer="0.3"/>
  <pageSetup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topLeftCell="A11" zoomScaleNormal="100" workbookViewId="0">
      <selection activeCell="G30" sqref="G30"/>
    </sheetView>
  </sheetViews>
  <sheetFormatPr defaultRowHeight="12.75"/>
  <cols>
    <col min="1" max="1" width="6" customWidth="1"/>
    <col min="2" max="2" width="34" customWidth="1"/>
    <col min="3" max="3" width="7.42578125" customWidth="1"/>
    <col min="4" max="5" width="10.28515625" customWidth="1"/>
    <col min="6" max="6" width="14.28515625" customWidth="1"/>
    <col min="7" max="8" width="14.7109375" customWidth="1"/>
    <col min="9" max="9" width="16" customWidth="1"/>
    <col min="10" max="10" width="16.85546875" customWidth="1"/>
  </cols>
  <sheetData>
    <row r="1" spans="1:10">
      <c r="I1" s="137" t="s">
        <v>69</v>
      </c>
      <c r="J1" s="138"/>
    </row>
    <row r="3" spans="1:10" ht="15">
      <c r="A3" s="154" t="s">
        <v>30</v>
      </c>
      <c r="B3" s="154"/>
      <c r="C3" s="154"/>
      <c r="D3" s="154"/>
      <c r="E3" s="154"/>
      <c r="F3" s="154"/>
      <c r="G3" s="154"/>
      <c r="H3" s="154"/>
      <c r="I3" s="154"/>
      <c r="J3" s="154"/>
    </row>
    <row r="4" spans="1:10" ht="15">
      <c r="A4" s="154" t="s">
        <v>31</v>
      </c>
      <c r="B4" s="154"/>
      <c r="C4" s="154"/>
      <c r="D4" s="154"/>
      <c r="E4" s="154"/>
      <c r="F4" s="154"/>
      <c r="G4" s="154"/>
      <c r="H4" s="154"/>
      <c r="I4" s="154"/>
      <c r="J4" s="154"/>
    </row>
    <row r="5" spans="1:10" ht="15">
      <c r="A5" s="155" t="s">
        <v>93</v>
      </c>
      <c r="B5" s="155"/>
      <c r="C5" s="155"/>
      <c r="D5" s="155"/>
      <c r="E5" s="155"/>
      <c r="F5" s="155"/>
      <c r="G5" s="155"/>
      <c r="H5" s="155"/>
      <c r="I5" s="155"/>
      <c r="J5" s="155"/>
    </row>
    <row r="6" spans="1:10" ht="15">
      <c r="A6" s="102"/>
      <c r="B6" s="107"/>
      <c r="C6" s="102"/>
      <c r="D6" s="102"/>
      <c r="E6" s="102"/>
      <c r="F6" s="107"/>
      <c r="G6" s="107"/>
      <c r="H6" s="107"/>
      <c r="I6" s="107"/>
      <c r="J6" s="107"/>
    </row>
    <row r="7" spans="1:10" ht="48" customHeight="1">
      <c r="A7" s="158" t="s">
        <v>32</v>
      </c>
      <c r="B7" s="159" t="s">
        <v>33</v>
      </c>
      <c r="C7" s="158" t="s">
        <v>34</v>
      </c>
      <c r="D7" s="158"/>
      <c r="E7" s="158"/>
      <c r="F7" s="161" t="s">
        <v>113</v>
      </c>
      <c r="G7" s="162"/>
      <c r="H7" s="163"/>
      <c r="I7" s="159" t="s">
        <v>70</v>
      </c>
      <c r="J7" s="159" t="s">
        <v>71</v>
      </c>
    </row>
    <row r="8" spans="1:10" ht="60" customHeight="1">
      <c r="A8" s="158"/>
      <c r="B8" s="160"/>
      <c r="C8" s="52" t="s">
        <v>35</v>
      </c>
      <c r="D8" s="52" t="s">
        <v>36</v>
      </c>
      <c r="E8" s="56" t="s">
        <v>68</v>
      </c>
      <c r="F8" s="108" t="s">
        <v>92</v>
      </c>
      <c r="G8" s="108" t="s">
        <v>94</v>
      </c>
      <c r="H8" s="106" t="s">
        <v>2</v>
      </c>
      <c r="I8" s="160"/>
      <c r="J8" s="160"/>
    </row>
    <row r="9" spans="1:10" ht="15">
      <c r="A9" s="158"/>
      <c r="B9" s="57">
        <v>1</v>
      </c>
      <c r="C9" s="57">
        <v>2</v>
      </c>
      <c r="D9" s="57">
        <v>3</v>
      </c>
      <c r="E9" s="57">
        <v>4</v>
      </c>
      <c r="F9" s="57">
        <v>5</v>
      </c>
      <c r="G9" s="57">
        <v>6</v>
      </c>
      <c r="H9" s="57">
        <v>7</v>
      </c>
      <c r="I9" s="57">
        <v>8</v>
      </c>
      <c r="J9" s="57">
        <v>9</v>
      </c>
    </row>
    <row r="10" spans="1:10" ht="15">
      <c r="A10" s="52"/>
      <c r="B10" s="52"/>
      <c r="C10" s="42"/>
      <c r="D10" s="42"/>
      <c r="E10" s="42"/>
      <c r="F10" s="52"/>
      <c r="G10" s="52"/>
      <c r="H10" s="52"/>
      <c r="I10" s="52"/>
      <c r="J10" s="52"/>
    </row>
    <row r="11" spans="1:10" ht="15">
      <c r="A11" s="54">
        <v>1</v>
      </c>
      <c r="B11" s="53" t="s">
        <v>37</v>
      </c>
      <c r="C11" s="55"/>
      <c r="D11" s="55"/>
      <c r="E11" s="55"/>
      <c r="F11" s="55"/>
      <c r="G11" s="55"/>
      <c r="H11" s="55"/>
      <c r="I11" s="55"/>
      <c r="J11" s="55"/>
    </row>
    <row r="12" spans="1:10" ht="15">
      <c r="A12" s="54">
        <v>1.1000000000000001</v>
      </c>
      <c r="B12" s="55" t="s">
        <v>38</v>
      </c>
      <c r="C12" s="55"/>
      <c r="D12" s="55"/>
      <c r="E12" s="55"/>
      <c r="F12" s="55"/>
      <c r="G12" s="55"/>
      <c r="H12" s="55"/>
      <c r="I12" s="55"/>
      <c r="J12" s="55"/>
    </row>
    <row r="13" spans="1:10" ht="15">
      <c r="A13" s="54">
        <v>1.2</v>
      </c>
      <c r="B13" s="55" t="s">
        <v>39</v>
      </c>
      <c r="C13" s="55"/>
      <c r="D13" s="55"/>
      <c r="E13" s="55"/>
      <c r="F13" s="55"/>
      <c r="G13" s="55"/>
      <c r="H13" s="55"/>
      <c r="I13" s="55"/>
      <c r="J13" s="55"/>
    </row>
    <row r="14" spans="1:10" ht="15">
      <c r="A14" s="54">
        <v>1.3</v>
      </c>
      <c r="B14" s="55" t="s">
        <v>40</v>
      </c>
      <c r="C14" s="55"/>
      <c r="D14" s="55"/>
      <c r="E14" s="55"/>
      <c r="F14" s="55"/>
      <c r="G14" s="55"/>
      <c r="H14" s="55"/>
      <c r="I14" s="55"/>
      <c r="J14" s="55"/>
    </row>
    <row r="15" spans="1:10" ht="15">
      <c r="A15" s="54">
        <v>1.4</v>
      </c>
      <c r="B15" s="55" t="s">
        <v>45</v>
      </c>
      <c r="C15" s="55"/>
      <c r="D15" s="55"/>
      <c r="E15" s="55"/>
      <c r="F15" s="55"/>
      <c r="G15" s="55"/>
      <c r="H15" s="55"/>
      <c r="I15" s="55"/>
      <c r="J15" s="55"/>
    </row>
    <row r="16" spans="1:10" ht="15">
      <c r="A16" s="54">
        <v>2</v>
      </c>
      <c r="B16" s="53" t="s">
        <v>41</v>
      </c>
      <c r="C16" s="55"/>
      <c r="D16" s="55"/>
      <c r="E16" s="55"/>
      <c r="F16" s="55"/>
      <c r="G16" s="55"/>
      <c r="H16" s="55"/>
      <c r="I16" s="55"/>
      <c r="J16" s="55"/>
    </row>
    <row r="17" spans="1:10" ht="15">
      <c r="A17" s="54">
        <v>2.1</v>
      </c>
      <c r="B17" s="55" t="s">
        <v>42</v>
      </c>
      <c r="C17" s="55"/>
      <c r="D17" s="55"/>
      <c r="E17" s="55"/>
      <c r="F17" s="55"/>
      <c r="G17" s="55"/>
      <c r="H17" s="55"/>
      <c r="I17" s="55"/>
      <c r="J17" s="55"/>
    </row>
    <row r="18" spans="1:10" ht="15">
      <c r="A18" s="54">
        <v>2.2000000000000002</v>
      </c>
      <c r="B18" s="55" t="s">
        <v>43</v>
      </c>
      <c r="C18" s="55"/>
      <c r="D18" s="55"/>
      <c r="E18" s="55"/>
      <c r="F18" s="55"/>
      <c r="G18" s="55"/>
      <c r="H18" s="55"/>
      <c r="I18" s="55"/>
      <c r="J18" s="55"/>
    </row>
    <row r="19" spans="1:10" ht="15">
      <c r="A19" s="54">
        <v>2.2999999999999998</v>
      </c>
      <c r="B19" s="55" t="s">
        <v>44</v>
      </c>
      <c r="C19" s="55"/>
      <c r="D19" s="55"/>
      <c r="E19" s="55"/>
      <c r="F19" s="55"/>
      <c r="G19" s="55"/>
      <c r="H19" s="55"/>
      <c r="I19" s="55"/>
      <c r="J19" s="55"/>
    </row>
    <row r="20" spans="1:10" ht="15">
      <c r="A20" s="54">
        <v>2.4</v>
      </c>
      <c r="B20" s="55" t="s">
        <v>45</v>
      </c>
      <c r="C20" s="55"/>
      <c r="D20" s="55"/>
      <c r="E20" s="55"/>
      <c r="F20" s="55"/>
      <c r="G20" s="55"/>
      <c r="H20" s="55"/>
      <c r="I20" s="55"/>
      <c r="J20" s="55"/>
    </row>
    <row r="21" spans="1:10" ht="15">
      <c r="A21" s="54">
        <v>3</v>
      </c>
      <c r="B21" s="53" t="s">
        <v>46</v>
      </c>
      <c r="C21" s="55"/>
      <c r="D21" s="55"/>
      <c r="E21" s="55"/>
      <c r="F21" s="55"/>
      <c r="G21" s="55"/>
      <c r="H21" s="55"/>
      <c r="I21" s="55"/>
      <c r="J21" s="55"/>
    </row>
    <row r="22" spans="1:10" ht="15">
      <c r="A22" s="54">
        <v>3.1</v>
      </c>
      <c r="B22" s="55" t="s">
        <v>47</v>
      </c>
      <c r="C22" s="55"/>
      <c r="D22" s="55"/>
      <c r="E22" s="55"/>
      <c r="F22" s="55"/>
      <c r="G22" s="55"/>
      <c r="H22" s="55"/>
      <c r="I22" s="55"/>
      <c r="J22" s="55"/>
    </row>
    <row r="23" spans="1:10" ht="15">
      <c r="A23" s="54">
        <v>3.2</v>
      </c>
      <c r="B23" s="55" t="s">
        <v>48</v>
      </c>
      <c r="C23" s="55"/>
      <c r="D23" s="55"/>
      <c r="E23" s="55"/>
      <c r="F23" s="55"/>
      <c r="G23" s="55"/>
      <c r="H23" s="55"/>
      <c r="I23" s="55"/>
      <c r="J23" s="55"/>
    </row>
    <row r="24" spans="1:10" ht="15">
      <c r="A24" s="54">
        <v>3.3</v>
      </c>
      <c r="B24" s="55" t="s">
        <v>45</v>
      </c>
      <c r="C24" s="55"/>
      <c r="D24" s="55"/>
      <c r="E24" s="55"/>
      <c r="F24" s="55"/>
      <c r="G24" s="55"/>
      <c r="H24" s="55"/>
      <c r="I24" s="55"/>
      <c r="J24" s="55"/>
    </row>
    <row r="25" spans="1:10" ht="15">
      <c r="A25" s="54">
        <v>4</v>
      </c>
      <c r="B25" s="53" t="s">
        <v>49</v>
      </c>
      <c r="C25" s="55"/>
      <c r="D25" s="55"/>
      <c r="E25" s="55"/>
      <c r="F25" s="55"/>
      <c r="G25" s="55"/>
      <c r="H25" s="55"/>
      <c r="I25" s="55"/>
      <c r="J25" s="55"/>
    </row>
    <row r="26" spans="1:10" ht="15">
      <c r="A26" s="54">
        <v>5</v>
      </c>
      <c r="B26" s="53" t="s">
        <v>50</v>
      </c>
      <c r="C26" s="55"/>
      <c r="D26" s="55"/>
      <c r="E26" s="55"/>
      <c r="F26" s="55"/>
      <c r="G26" s="55"/>
      <c r="H26" s="55"/>
      <c r="I26" s="55"/>
      <c r="J26" s="55"/>
    </row>
    <row r="27" spans="1:10" ht="15">
      <c r="A27" s="54">
        <v>6</v>
      </c>
      <c r="B27" s="53" t="s">
        <v>51</v>
      </c>
      <c r="C27" s="55"/>
      <c r="D27" s="55"/>
      <c r="E27" s="55"/>
      <c r="F27" s="55"/>
      <c r="G27" s="55"/>
      <c r="H27" s="55"/>
      <c r="I27" s="55"/>
      <c r="J27" s="55"/>
    </row>
    <row r="28" spans="1:10" ht="15">
      <c r="A28" s="54">
        <v>7</v>
      </c>
      <c r="B28" s="53" t="s">
        <v>52</v>
      </c>
      <c r="C28" s="55"/>
      <c r="D28" s="55"/>
      <c r="E28" s="55"/>
      <c r="F28" s="55"/>
      <c r="G28" s="55"/>
      <c r="H28" s="55"/>
      <c r="I28" s="55"/>
      <c r="J28" s="55"/>
    </row>
    <row r="29" spans="1:10" ht="15">
      <c r="A29" s="54">
        <v>8</v>
      </c>
      <c r="B29" s="53" t="s">
        <v>53</v>
      </c>
      <c r="C29" s="55"/>
      <c r="D29" s="55"/>
      <c r="E29" s="55"/>
      <c r="F29" s="55"/>
      <c r="G29" s="55"/>
      <c r="H29" s="55"/>
      <c r="I29" s="55"/>
      <c r="J29" s="55"/>
    </row>
    <row r="30" spans="1:10" ht="15">
      <c r="A30" s="54">
        <v>9</v>
      </c>
      <c r="B30" s="53" t="s">
        <v>54</v>
      </c>
      <c r="C30" s="55"/>
      <c r="D30" s="55"/>
      <c r="E30" s="55"/>
      <c r="F30" s="55"/>
      <c r="G30" s="55"/>
      <c r="H30" s="55"/>
      <c r="I30" s="55"/>
      <c r="J30" s="55"/>
    </row>
    <row r="31" spans="1:10" ht="15">
      <c r="A31" s="54">
        <v>10</v>
      </c>
      <c r="B31" s="53" t="s">
        <v>55</v>
      </c>
      <c r="C31" s="55"/>
      <c r="D31" s="55"/>
      <c r="E31" s="55"/>
      <c r="F31" s="55"/>
      <c r="G31" s="55"/>
      <c r="H31" s="55"/>
      <c r="I31" s="55"/>
      <c r="J31" s="55"/>
    </row>
    <row r="32" spans="1:10" ht="15">
      <c r="A32" s="54">
        <v>11</v>
      </c>
      <c r="B32" s="53" t="s">
        <v>56</v>
      </c>
      <c r="C32" s="55"/>
      <c r="D32" s="55"/>
      <c r="E32" s="55"/>
      <c r="F32" s="55"/>
      <c r="G32" s="55"/>
      <c r="H32" s="55"/>
      <c r="I32" s="55"/>
      <c r="J32" s="55"/>
    </row>
    <row r="33" spans="1:10" ht="15">
      <c r="A33" s="54">
        <v>12</v>
      </c>
      <c r="B33" s="53" t="s">
        <v>57</v>
      </c>
      <c r="C33" s="55"/>
      <c r="D33" s="55"/>
      <c r="E33" s="55"/>
      <c r="F33" s="55"/>
      <c r="G33" s="55"/>
      <c r="H33" s="55"/>
      <c r="I33" s="55"/>
      <c r="J33" s="55"/>
    </row>
    <row r="34" spans="1:10" ht="15">
      <c r="A34" s="54">
        <v>13</v>
      </c>
      <c r="B34" s="53" t="s">
        <v>58</v>
      </c>
      <c r="C34" s="55"/>
      <c r="D34" s="55"/>
      <c r="E34" s="55"/>
      <c r="F34" s="55"/>
      <c r="G34" s="55"/>
      <c r="H34" s="55"/>
      <c r="I34" s="55"/>
      <c r="J34" s="55"/>
    </row>
    <row r="35" spans="1:10" ht="15">
      <c r="A35" s="54">
        <v>14</v>
      </c>
      <c r="B35" s="53" t="s">
        <v>59</v>
      </c>
      <c r="C35" s="55"/>
      <c r="D35" s="55"/>
      <c r="E35" s="55"/>
      <c r="F35" s="55"/>
      <c r="G35" s="55"/>
      <c r="H35" s="55"/>
      <c r="I35" s="55"/>
      <c r="J35" s="55"/>
    </row>
    <row r="36" spans="1:10" ht="15">
      <c r="A36" s="54">
        <v>15</v>
      </c>
      <c r="B36" s="53" t="s">
        <v>60</v>
      </c>
      <c r="C36" s="55"/>
      <c r="D36" s="55"/>
      <c r="E36" s="55"/>
      <c r="F36" s="55"/>
      <c r="G36" s="55"/>
      <c r="H36" s="55"/>
      <c r="I36" s="55"/>
      <c r="J36" s="55"/>
    </row>
    <row r="37" spans="1:10" ht="12.75" customHeight="1">
      <c r="A37" s="53"/>
      <c r="B37" s="53" t="s">
        <v>2</v>
      </c>
      <c r="C37" s="55"/>
      <c r="D37" s="55"/>
      <c r="E37" s="55"/>
      <c r="F37" s="55"/>
      <c r="G37" s="55"/>
      <c r="H37" s="55"/>
      <c r="I37" s="55"/>
      <c r="J37" s="55"/>
    </row>
    <row r="38" spans="1:10" ht="42" customHeight="1">
      <c r="A38" s="156" t="s">
        <v>112</v>
      </c>
      <c r="B38" s="156"/>
      <c r="C38" s="156"/>
      <c r="D38" s="156"/>
      <c r="E38" s="156"/>
      <c r="F38" s="156"/>
      <c r="G38" s="156"/>
      <c r="H38" s="109"/>
      <c r="I38" s="46"/>
      <c r="J38" s="46"/>
    </row>
    <row r="39" spans="1:10" ht="15" hidden="1">
      <c r="A39" s="46"/>
      <c r="B39" s="48" t="s">
        <v>61</v>
      </c>
      <c r="C39" s="50"/>
      <c r="F39" s="46"/>
      <c r="G39" s="46"/>
      <c r="H39" s="46"/>
      <c r="I39" s="46"/>
      <c r="J39" s="46"/>
    </row>
    <row r="40" spans="1:10" hidden="1">
      <c r="A40" s="46"/>
      <c r="B40" s="49" t="s">
        <v>67</v>
      </c>
      <c r="C40" s="51"/>
      <c r="D40" s="46"/>
      <c r="E40" s="46"/>
      <c r="F40" s="46"/>
      <c r="G40" s="46"/>
      <c r="H40" s="46"/>
      <c r="I40" s="46"/>
      <c r="J40" s="46"/>
    </row>
    <row r="41" spans="1:10" ht="24.75" customHeight="1">
      <c r="A41" s="47"/>
      <c r="B41" s="46"/>
      <c r="C41" s="46"/>
      <c r="D41" s="46"/>
      <c r="E41" s="46"/>
      <c r="F41" s="46"/>
      <c r="G41" s="46"/>
      <c r="H41" s="46"/>
      <c r="I41" s="46"/>
      <c r="J41" s="46"/>
    </row>
    <row r="42" spans="1:10" ht="15" customHeight="1">
      <c r="A42" s="153" t="s">
        <v>62</v>
      </c>
      <c r="B42" s="153"/>
      <c r="C42" s="153"/>
      <c r="D42" s="153"/>
      <c r="E42" s="153"/>
      <c r="F42" s="153"/>
      <c r="G42" s="153"/>
      <c r="H42" s="153"/>
      <c r="I42" s="46"/>
      <c r="J42" s="46"/>
    </row>
    <row r="43" spans="1:10" ht="15" customHeight="1">
      <c r="A43" s="153" t="s">
        <v>63</v>
      </c>
      <c r="B43" s="153"/>
      <c r="C43" s="153"/>
      <c r="D43" s="153"/>
      <c r="E43" s="153"/>
      <c r="F43" s="153"/>
      <c r="G43" s="153"/>
      <c r="H43" s="153"/>
      <c r="I43" s="46"/>
      <c r="J43" s="46"/>
    </row>
    <row r="44" spans="1:10" ht="15">
      <c r="A44" s="47" t="s">
        <v>64</v>
      </c>
      <c r="B44" s="46"/>
      <c r="C44" s="46"/>
      <c r="D44" s="46"/>
      <c r="E44" s="46"/>
      <c r="F44" s="46"/>
      <c r="G44" s="46"/>
      <c r="H44" s="46"/>
      <c r="I44" s="46"/>
      <c r="J44" s="46"/>
    </row>
    <row r="45" spans="1:10" ht="15">
      <c r="A45" s="58" t="s">
        <v>65</v>
      </c>
      <c r="B45" s="58"/>
      <c r="C45" s="58"/>
      <c r="D45" s="58"/>
      <c r="E45" s="58"/>
      <c r="F45" s="58"/>
      <c r="G45" s="58"/>
      <c r="H45" s="58"/>
      <c r="I45" s="58"/>
      <c r="J45" s="58"/>
    </row>
    <row r="46" spans="1:10" ht="29.25" customHeight="1">
      <c r="A46" s="157" t="s">
        <v>66</v>
      </c>
      <c r="B46" s="157"/>
      <c r="C46" s="157"/>
      <c r="D46" s="157"/>
      <c r="E46" s="157"/>
      <c r="F46" s="157"/>
      <c r="G46" s="157"/>
      <c r="H46" s="157"/>
      <c r="I46" s="157"/>
      <c r="J46" s="157"/>
    </row>
  </sheetData>
  <mergeCells count="14">
    <mergeCell ref="A46:J46"/>
    <mergeCell ref="A7:A9"/>
    <mergeCell ref="C7:E7"/>
    <mergeCell ref="I7:I8"/>
    <mergeCell ref="B7:B8"/>
    <mergeCell ref="J7:J8"/>
    <mergeCell ref="F7:H7"/>
    <mergeCell ref="A42:H42"/>
    <mergeCell ref="A43:H43"/>
    <mergeCell ref="A4:J4"/>
    <mergeCell ref="A5:J5"/>
    <mergeCell ref="A38:G38"/>
    <mergeCell ref="I1:J1"/>
    <mergeCell ref="A3:J3"/>
  </mergeCells>
  <phoneticPr fontId="0" type="noConversion"/>
  <pageMargins left="0.41" right="0.22" top="0.77" bottom="0.61" header="0.5" footer="0.5"/>
  <pageSetup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4"/>
  <sheetViews>
    <sheetView tabSelected="1" workbookViewId="0">
      <selection activeCell="B29" sqref="B29"/>
    </sheetView>
  </sheetViews>
  <sheetFormatPr defaultRowHeight="12.75"/>
  <cols>
    <col min="1" max="1" width="6.28515625" customWidth="1"/>
    <col min="2" max="2" width="18.140625" customWidth="1"/>
    <col min="3" max="3" width="9.5703125" customWidth="1"/>
    <col min="6" max="6" width="13.42578125" customWidth="1"/>
    <col min="8" max="8" width="8.85546875" customWidth="1"/>
    <col min="10" max="10" width="10.28515625" bestFit="1" customWidth="1"/>
    <col min="11" max="11" width="18.140625" customWidth="1"/>
    <col min="14" max="14" width="9.5703125" bestFit="1" customWidth="1"/>
  </cols>
  <sheetData>
    <row r="1" spans="2:15">
      <c r="J1" s="129" t="s">
        <v>17</v>
      </c>
      <c r="K1" s="129"/>
    </row>
    <row r="2" spans="2:15" ht="15.75">
      <c r="B2" s="139" t="s">
        <v>5</v>
      </c>
      <c r="C2" s="139"/>
      <c r="D2" s="139"/>
      <c r="E2" s="139"/>
      <c r="F2" s="139"/>
      <c r="G2" s="139"/>
      <c r="H2" s="139"/>
      <c r="I2" s="139"/>
      <c r="J2" s="139"/>
      <c r="K2" s="139"/>
    </row>
    <row r="3" spans="2:15">
      <c r="B3" s="129" t="s">
        <v>104</v>
      </c>
      <c r="C3" s="129"/>
      <c r="D3" s="129"/>
      <c r="E3" s="129"/>
      <c r="F3" s="129"/>
      <c r="G3" s="129"/>
      <c r="H3" s="129"/>
      <c r="I3" s="129"/>
      <c r="J3" s="129"/>
      <c r="K3" s="129"/>
    </row>
    <row r="4" spans="2:15" ht="15.75">
      <c r="B4" s="140" t="s">
        <v>133</v>
      </c>
      <c r="C4" s="140"/>
      <c r="D4" s="140"/>
      <c r="E4" s="140"/>
      <c r="F4" s="140"/>
      <c r="G4" s="140"/>
      <c r="H4" s="140"/>
      <c r="I4" s="140"/>
      <c r="J4" s="140"/>
      <c r="K4" s="140"/>
    </row>
    <row r="5" spans="2:15">
      <c r="B5" s="5"/>
      <c r="C5" s="5"/>
      <c r="D5" s="5"/>
      <c r="E5" s="5"/>
      <c r="F5" s="5"/>
      <c r="G5" s="5"/>
    </row>
    <row r="6" spans="2:15">
      <c r="K6" t="s">
        <v>123</v>
      </c>
    </row>
    <row r="7" spans="2:15" ht="15.75" customHeight="1"/>
    <row r="8" spans="2:15" ht="54.75" customHeight="1">
      <c r="B8" s="171" t="s">
        <v>153</v>
      </c>
      <c r="C8" s="174" t="s">
        <v>117</v>
      </c>
      <c r="D8" s="175"/>
      <c r="E8" s="176"/>
      <c r="F8" s="167" t="s">
        <v>118</v>
      </c>
      <c r="G8" s="174" t="s">
        <v>150</v>
      </c>
      <c r="H8" s="176"/>
      <c r="I8" s="174" t="s">
        <v>151</v>
      </c>
      <c r="J8" s="176"/>
      <c r="K8" s="111" t="s">
        <v>135</v>
      </c>
    </row>
    <row r="9" spans="2:15">
      <c r="B9" s="171"/>
      <c r="C9" s="105" t="s">
        <v>22</v>
      </c>
      <c r="D9" s="105" t="s">
        <v>23</v>
      </c>
      <c r="E9" s="105" t="s">
        <v>2</v>
      </c>
      <c r="F9" s="168"/>
      <c r="G9" s="105" t="s">
        <v>22</v>
      </c>
      <c r="H9" s="105" t="s">
        <v>23</v>
      </c>
      <c r="I9" s="105" t="s">
        <v>22</v>
      </c>
      <c r="J9" s="105" t="s">
        <v>23</v>
      </c>
      <c r="K9" s="105"/>
    </row>
    <row r="10" spans="2:15" ht="30.75" customHeight="1">
      <c r="B10" s="41" t="s">
        <v>119</v>
      </c>
      <c r="C10" s="41" t="s">
        <v>120</v>
      </c>
      <c r="D10" s="3" t="s">
        <v>131</v>
      </c>
      <c r="E10" s="41" t="s">
        <v>132</v>
      </c>
      <c r="F10" s="41" t="s">
        <v>121</v>
      </c>
      <c r="G10" s="110" t="s">
        <v>122</v>
      </c>
      <c r="H10" s="41" t="s">
        <v>168</v>
      </c>
      <c r="I10" s="41" t="s">
        <v>166</v>
      </c>
      <c r="J10" s="41" t="s">
        <v>167</v>
      </c>
      <c r="K10" s="110" t="s">
        <v>152</v>
      </c>
    </row>
    <row r="11" spans="2:15" ht="20.25" customHeight="1">
      <c r="B11" s="43" t="s">
        <v>137</v>
      </c>
      <c r="C11" s="42">
        <v>100</v>
      </c>
      <c r="D11" s="42">
        <v>120</v>
      </c>
      <c r="E11" s="42">
        <f>D11+C11</f>
        <v>220</v>
      </c>
      <c r="F11" s="113">
        <v>0.13</v>
      </c>
      <c r="G11" s="119">
        <f>I11/F11</f>
        <v>0.65384615384615385</v>
      </c>
      <c r="H11" s="120">
        <f>J11/F11</f>
        <v>1.2884615384615383</v>
      </c>
      <c r="I11" s="74">
        <v>8.5000000000000006E-2</v>
      </c>
      <c r="J11" s="74">
        <f>(((E11*F11*30/365)-K11)/D11)*365/30</f>
        <v>0.16749999999999998</v>
      </c>
      <c r="K11" s="42">
        <f>(C11*I11*30/365)</f>
        <v>0.69863013698630139</v>
      </c>
    </row>
    <row r="12" spans="2:15">
      <c r="B12" s="43" t="s">
        <v>139</v>
      </c>
      <c r="C12" s="42">
        <v>80</v>
      </c>
      <c r="D12" s="42">
        <v>95</v>
      </c>
      <c r="E12" s="42">
        <f>D12+C12</f>
        <v>175</v>
      </c>
      <c r="F12" s="114">
        <v>0.11749999999999999</v>
      </c>
      <c r="G12" s="119">
        <f>I12/F12</f>
        <v>0.72340425531914898</v>
      </c>
      <c r="H12" s="120">
        <f>J12/F12</f>
        <v>1.1894096944488881</v>
      </c>
      <c r="I12" s="74">
        <v>8.5000000000000006E-2</v>
      </c>
      <c r="J12" s="74">
        <f>(((E12*F12*28/365)-K12)/D12)*365/28</f>
        <v>0.13975563909774436</v>
      </c>
      <c r="K12" s="42">
        <f>(C12*I12*30/365)</f>
        <v>0.55890410958904113</v>
      </c>
    </row>
    <row r="13" spans="2:15">
      <c r="B13" s="43" t="s">
        <v>140</v>
      </c>
      <c r="C13" s="121" t="s">
        <v>170</v>
      </c>
      <c r="D13" s="121" t="s">
        <v>170</v>
      </c>
      <c r="E13" s="121" t="s">
        <v>170</v>
      </c>
      <c r="F13" s="122" t="s">
        <v>170</v>
      </c>
      <c r="G13" s="123" t="s">
        <v>170</v>
      </c>
      <c r="H13" s="124" t="s">
        <v>170</v>
      </c>
      <c r="I13" s="125" t="s">
        <v>170</v>
      </c>
      <c r="J13" s="125" t="s">
        <v>170</v>
      </c>
      <c r="K13" s="121" t="s">
        <v>171</v>
      </c>
    </row>
    <row r="14" spans="2:15">
      <c r="B14" s="42"/>
      <c r="C14" s="42"/>
      <c r="D14" s="42"/>
      <c r="E14" s="42"/>
      <c r="F14" s="42"/>
      <c r="G14" s="73"/>
      <c r="H14" s="42"/>
      <c r="I14" s="42"/>
      <c r="J14" s="42"/>
      <c r="K14" s="42"/>
      <c r="N14" s="62"/>
      <c r="O14" s="118"/>
    </row>
    <row r="15" spans="2:15">
      <c r="B15" s="105"/>
      <c r="C15" s="42"/>
      <c r="D15" s="42"/>
      <c r="E15" s="42"/>
      <c r="F15" s="42"/>
      <c r="G15" s="42"/>
      <c r="H15" s="42"/>
      <c r="I15" s="172" t="s">
        <v>2</v>
      </c>
      <c r="J15" s="173"/>
      <c r="K15" s="121" t="s">
        <v>171</v>
      </c>
    </row>
    <row r="17" spans="1:12" ht="44.25" customHeight="1">
      <c r="I17" s="169"/>
      <c r="J17" s="169"/>
      <c r="K17" s="169"/>
    </row>
    <row r="18" spans="1:12">
      <c r="I18" s="129" t="s">
        <v>136</v>
      </c>
      <c r="J18" s="129"/>
      <c r="K18" s="129"/>
    </row>
    <row r="19" spans="1:12" ht="45" customHeight="1">
      <c r="B19" s="33"/>
      <c r="C19" s="33"/>
      <c r="D19" s="33"/>
      <c r="E19" s="33"/>
    </row>
    <row r="20" spans="1:12" ht="31.5" customHeight="1">
      <c r="A20" s="126"/>
      <c r="B20" s="164" t="s">
        <v>134</v>
      </c>
      <c r="C20" s="164"/>
      <c r="D20" s="164"/>
      <c r="E20" s="164"/>
      <c r="F20" s="164"/>
      <c r="G20" s="164"/>
      <c r="H20" s="164"/>
      <c r="I20" s="164"/>
      <c r="J20" s="164"/>
      <c r="K20" s="164"/>
      <c r="L20" s="126"/>
    </row>
    <row r="21" spans="1:12" ht="12.75" customHeight="1">
      <c r="C21" s="112"/>
      <c r="D21" s="112"/>
      <c r="E21" s="112"/>
      <c r="F21" s="112"/>
      <c r="G21" s="112"/>
      <c r="H21" s="112"/>
      <c r="I21" s="112"/>
      <c r="J21" s="112"/>
      <c r="K21" s="112"/>
    </row>
    <row r="22" spans="1:12" ht="12.75" customHeight="1">
      <c r="B22" s="3"/>
      <c r="C22" s="112"/>
      <c r="D22" s="112"/>
      <c r="E22" s="112"/>
      <c r="F22" s="112"/>
      <c r="G22" s="115"/>
      <c r="H22" s="112"/>
      <c r="I22" s="112"/>
      <c r="J22" s="112"/>
      <c r="K22" s="112"/>
    </row>
    <row r="23" spans="1:12">
      <c r="B23" s="116"/>
    </row>
    <row r="24" spans="1:12">
      <c r="B24" s="34"/>
      <c r="C24" s="34"/>
    </row>
    <row r="25" spans="1:12">
      <c r="C25" s="137"/>
      <c r="D25" s="138"/>
    </row>
    <row r="26" spans="1:12">
      <c r="B26" s="34"/>
      <c r="C26" s="34"/>
    </row>
    <row r="27" spans="1:12">
      <c r="B27" s="34"/>
      <c r="C27" s="34"/>
    </row>
    <row r="28" spans="1:12">
      <c r="B28" s="34"/>
      <c r="C28" s="34"/>
    </row>
    <row r="29" spans="1:12" ht="12.75" customHeight="1">
      <c r="B29" s="116"/>
      <c r="C29" s="112"/>
      <c r="D29" s="112"/>
      <c r="E29" s="112"/>
      <c r="F29" s="112"/>
      <c r="G29" s="112"/>
      <c r="H29" s="112"/>
      <c r="I29" s="112"/>
      <c r="J29" s="112"/>
      <c r="K29" s="112"/>
    </row>
    <row r="30" spans="1:12">
      <c r="C30" s="165"/>
      <c r="D30" s="166"/>
    </row>
    <row r="31" spans="1:12">
      <c r="C31" s="170"/>
      <c r="D31" s="166"/>
    </row>
    <row r="33" spans="2:3">
      <c r="B33" s="36"/>
    </row>
    <row r="34" spans="2:3">
      <c r="C34" s="34"/>
    </row>
  </sheetData>
  <mergeCells count="16">
    <mergeCell ref="C31:D31"/>
    <mergeCell ref="J1:K1"/>
    <mergeCell ref="B2:K2"/>
    <mergeCell ref="B3:K3"/>
    <mergeCell ref="B4:K4"/>
    <mergeCell ref="B8:B9"/>
    <mergeCell ref="I15:J15"/>
    <mergeCell ref="C8:E8"/>
    <mergeCell ref="G8:H8"/>
    <mergeCell ref="I8:J8"/>
    <mergeCell ref="B20:K20"/>
    <mergeCell ref="C30:D30"/>
    <mergeCell ref="C25:D25"/>
    <mergeCell ref="F8:F9"/>
    <mergeCell ref="I17:K17"/>
    <mergeCell ref="I18:K18"/>
  </mergeCells>
  <pageMargins left="1.08" right="0.7" top="0.75" bottom="0.75" header="0.3" footer="0.3"/>
  <pageSetup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8"/>
  <sheetViews>
    <sheetView workbookViewId="0">
      <selection activeCell="D31" sqref="D31"/>
    </sheetView>
  </sheetViews>
  <sheetFormatPr defaultRowHeight="12.75"/>
  <cols>
    <col min="2" max="2" width="3.85546875" customWidth="1"/>
    <col min="3" max="3" width="35.42578125" customWidth="1"/>
    <col min="4" max="5" width="17.42578125" customWidth="1"/>
  </cols>
  <sheetData>
    <row r="1" spans="1:6">
      <c r="E1" t="s">
        <v>18</v>
      </c>
    </row>
    <row r="3" spans="1:6" ht="18.75">
      <c r="B3" s="178" t="s">
        <v>0</v>
      </c>
      <c r="C3" s="178"/>
      <c r="D3" s="178"/>
      <c r="E3" s="178"/>
    </row>
    <row r="4" spans="1:6" ht="12.75" customHeight="1">
      <c r="B4" s="179" t="s">
        <v>24</v>
      </c>
      <c r="C4" s="179"/>
      <c r="D4" s="179"/>
      <c r="E4" s="179"/>
    </row>
    <row r="5" spans="1:6">
      <c r="C5" s="19"/>
      <c r="D5" s="30"/>
      <c r="E5" s="30"/>
    </row>
    <row r="6" spans="1:6">
      <c r="B6" s="180" t="s">
        <v>115</v>
      </c>
      <c r="C6" s="180"/>
      <c r="D6" s="180"/>
      <c r="E6" s="180"/>
    </row>
    <row r="7" spans="1:6">
      <c r="B7" s="137" t="s">
        <v>116</v>
      </c>
      <c r="C7" s="137"/>
      <c r="D7" s="137"/>
      <c r="E7" s="137"/>
    </row>
    <row r="8" spans="1:6" ht="18.75">
      <c r="B8" s="18"/>
      <c r="C8" s="19"/>
      <c r="D8" s="19"/>
      <c r="E8" s="19"/>
    </row>
    <row r="9" spans="1:6" ht="15.75">
      <c r="B9" s="17"/>
    </row>
    <row r="10" spans="1:6" ht="87" customHeight="1">
      <c r="A10" s="3"/>
      <c r="B10" s="39" t="s">
        <v>7</v>
      </c>
      <c r="C10" s="39" t="s">
        <v>14</v>
      </c>
      <c r="D10" s="39" t="s">
        <v>155</v>
      </c>
      <c r="E10" s="39" t="s">
        <v>114</v>
      </c>
      <c r="F10" s="35"/>
    </row>
    <row r="11" spans="1:6" s="30" customFormat="1" ht="15.75">
      <c r="B11" s="39"/>
      <c r="C11" s="40"/>
      <c r="D11" s="40"/>
      <c r="E11" s="40"/>
    </row>
    <row r="12" spans="1:6" ht="15.75">
      <c r="B12" s="38"/>
      <c r="C12" s="39">
        <v>1</v>
      </c>
      <c r="D12" s="39">
        <v>2</v>
      </c>
      <c r="E12" s="41">
        <v>3</v>
      </c>
    </row>
    <row r="13" spans="1:6" ht="15.75">
      <c r="B13" s="38"/>
      <c r="C13" s="38"/>
      <c r="D13" s="38"/>
      <c r="E13" s="38"/>
    </row>
    <row r="14" spans="1:6" ht="15.75">
      <c r="B14" s="38"/>
      <c r="C14" s="38"/>
      <c r="D14" s="38"/>
      <c r="E14" s="38"/>
    </row>
    <row r="15" spans="1:6" ht="15.75">
      <c r="B15" s="38"/>
      <c r="C15" s="38"/>
      <c r="D15" s="38"/>
      <c r="E15" s="38"/>
    </row>
    <row r="16" spans="1:6" ht="15.75">
      <c r="B16" s="103"/>
      <c r="C16" s="103"/>
      <c r="D16" s="38"/>
      <c r="E16" s="43"/>
    </row>
    <row r="17" spans="1:6" ht="15.75">
      <c r="B17" s="104"/>
      <c r="C17" s="42"/>
      <c r="D17" s="42"/>
      <c r="E17" s="42"/>
    </row>
    <row r="18" spans="1:6">
      <c r="B18" s="42"/>
      <c r="C18" s="105" t="s">
        <v>2</v>
      </c>
      <c r="D18" s="42"/>
      <c r="E18" s="42"/>
    </row>
    <row r="19" spans="1:6">
      <c r="E19" s="3"/>
    </row>
    <row r="20" spans="1:6" ht="15.75">
      <c r="C20" s="169"/>
      <c r="D20" s="169"/>
      <c r="E20" s="169"/>
    </row>
    <row r="21" spans="1:6">
      <c r="D21" s="3"/>
      <c r="E21" s="3"/>
    </row>
    <row r="22" spans="1:6">
      <c r="C22" s="129" t="s">
        <v>15</v>
      </c>
      <c r="D22" s="129"/>
      <c r="E22" s="129"/>
    </row>
    <row r="23" spans="1:6">
      <c r="A23" s="33"/>
      <c r="B23" s="33"/>
      <c r="C23" s="33"/>
      <c r="D23" s="33"/>
      <c r="E23" s="33"/>
      <c r="F23" s="33"/>
    </row>
    <row r="24" spans="1:6" ht="15.75" customHeight="1">
      <c r="A24" s="36"/>
      <c r="B24" s="36"/>
      <c r="C24" s="36"/>
      <c r="D24" s="36"/>
      <c r="E24" s="37"/>
      <c r="F24" s="36"/>
    </row>
    <row r="25" spans="1:6" ht="12.75" customHeight="1">
      <c r="B25" s="164" t="s">
        <v>154</v>
      </c>
      <c r="C25" s="164"/>
      <c r="D25" s="164"/>
      <c r="E25" s="164"/>
    </row>
    <row r="26" spans="1:6" ht="15.75" customHeight="1">
      <c r="B26" s="177"/>
      <c r="C26" s="177"/>
      <c r="D26" s="177"/>
      <c r="E26" s="177"/>
    </row>
    <row r="27" spans="1:6" ht="15.75" customHeight="1">
      <c r="B27" s="177"/>
      <c r="C27" s="177"/>
      <c r="D27" s="177"/>
      <c r="E27" s="177"/>
    </row>
    <row r="28" spans="1:6" ht="12.75" customHeight="1">
      <c r="B28" s="177"/>
      <c r="C28" s="177"/>
      <c r="D28" s="177"/>
      <c r="E28" s="177"/>
    </row>
  </sheetData>
  <mergeCells count="7">
    <mergeCell ref="B25:E28"/>
    <mergeCell ref="C20:E20"/>
    <mergeCell ref="C22:E22"/>
    <mergeCell ref="B3:E3"/>
    <mergeCell ref="B4:E4"/>
    <mergeCell ref="B6:E6"/>
    <mergeCell ref="B7:E7"/>
  </mergeCells>
  <phoneticPr fontId="16" type="noConversion"/>
  <pageMargins left="1.21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36"/>
  <sheetViews>
    <sheetView workbookViewId="0">
      <selection activeCell="G28" sqref="G28"/>
    </sheetView>
  </sheetViews>
  <sheetFormatPr defaultRowHeight="12.75"/>
  <cols>
    <col min="1" max="1" width="2.28515625" customWidth="1"/>
    <col min="3" max="3" width="27.7109375" customWidth="1"/>
    <col min="4" max="4" width="19.7109375" customWidth="1"/>
    <col min="5" max="5" width="15.28515625" customWidth="1"/>
    <col min="6" max="6" width="15.5703125" customWidth="1"/>
  </cols>
  <sheetData>
    <row r="1" spans="2:6">
      <c r="F1" t="s">
        <v>19</v>
      </c>
    </row>
    <row r="2" spans="2:6" ht="18.75">
      <c r="B2" s="178" t="s">
        <v>0</v>
      </c>
      <c r="C2" s="178"/>
      <c r="D2" s="178"/>
      <c r="E2" s="178"/>
    </row>
    <row r="3" spans="2:6" ht="15.75">
      <c r="B3" s="179" t="s">
        <v>124</v>
      </c>
      <c r="C3" s="179"/>
      <c r="D3" s="179"/>
      <c r="E3" s="179"/>
    </row>
    <row r="4" spans="2:6">
      <c r="C4" s="19"/>
      <c r="D4" s="30"/>
      <c r="E4" s="30"/>
    </row>
    <row r="5" spans="2:6">
      <c r="B5" s="138" t="s">
        <v>14</v>
      </c>
      <c r="C5" s="138"/>
      <c r="D5" s="138"/>
      <c r="E5" s="138"/>
    </row>
    <row r="6" spans="2:6" ht="15.75">
      <c r="B6" s="20"/>
      <c r="C6" s="137" t="s">
        <v>138</v>
      </c>
      <c r="D6" s="137"/>
    </row>
    <row r="7" spans="2:6" ht="15.75">
      <c r="B7" s="17"/>
      <c r="E7" s="136" t="s">
        <v>100</v>
      </c>
      <c r="F7" s="136"/>
    </row>
    <row r="8" spans="2:6" ht="63.75" customHeight="1">
      <c r="B8" s="39" t="s">
        <v>7</v>
      </c>
      <c r="C8" s="39" t="s">
        <v>125</v>
      </c>
      <c r="D8" s="39" t="s">
        <v>126</v>
      </c>
      <c r="E8" s="39" t="s">
        <v>127</v>
      </c>
      <c r="F8" s="39" t="s">
        <v>161</v>
      </c>
    </row>
    <row r="9" spans="2:6" ht="15.75">
      <c r="B9" s="39"/>
      <c r="C9" s="40" t="s">
        <v>119</v>
      </c>
      <c r="D9" s="40" t="s">
        <v>120</v>
      </c>
      <c r="E9" s="40" t="s">
        <v>129</v>
      </c>
      <c r="F9" s="40" t="s">
        <v>130</v>
      </c>
    </row>
    <row r="10" spans="2:6" ht="15.75">
      <c r="B10" s="38">
        <v>1</v>
      </c>
      <c r="C10" s="38" t="s">
        <v>137</v>
      </c>
      <c r="D10" s="39"/>
      <c r="E10" s="41"/>
      <c r="F10" s="42"/>
    </row>
    <row r="11" spans="2:6" ht="15.75">
      <c r="B11" s="38">
        <v>2</v>
      </c>
      <c r="C11" s="38" t="s">
        <v>139</v>
      </c>
      <c r="D11" s="38"/>
      <c r="E11" s="38"/>
      <c r="F11" s="42"/>
    </row>
    <row r="12" spans="2:6" ht="15.75">
      <c r="B12" s="38">
        <v>3</v>
      </c>
      <c r="C12" s="38" t="s">
        <v>140</v>
      </c>
      <c r="D12" s="38"/>
      <c r="E12" s="38"/>
      <c r="F12" s="42"/>
    </row>
    <row r="13" spans="2:6" ht="15.75">
      <c r="B13" s="38">
        <v>4</v>
      </c>
      <c r="C13" s="38" t="s">
        <v>141</v>
      </c>
      <c r="D13" s="38"/>
      <c r="E13" s="38"/>
      <c r="F13" s="42"/>
    </row>
    <row r="14" spans="2:6" ht="15.75">
      <c r="B14" s="38">
        <v>5</v>
      </c>
      <c r="C14" s="38" t="s">
        <v>142</v>
      </c>
      <c r="D14" s="38"/>
      <c r="E14" s="38"/>
      <c r="F14" s="42"/>
    </row>
    <row r="15" spans="2:6" ht="15.75">
      <c r="B15" s="38">
        <v>6</v>
      </c>
      <c r="C15" s="38" t="s">
        <v>143</v>
      </c>
      <c r="D15" s="38"/>
      <c r="E15" s="38"/>
      <c r="F15" s="42"/>
    </row>
    <row r="16" spans="2:6" ht="15.75">
      <c r="B16" s="38">
        <v>7</v>
      </c>
      <c r="C16" s="38" t="s">
        <v>144</v>
      </c>
      <c r="D16" s="38"/>
      <c r="E16" s="38"/>
      <c r="F16" s="42"/>
    </row>
    <row r="17" spans="2:9" ht="15.75">
      <c r="B17" s="38">
        <v>8</v>
      </c>
      <c r="C17" s="38" t="s">
        <v>145</v>
      </c>
      <c r="D17" s="38"/>
      <c r="E17" s="38"/>
      <c r="F17" s="42"/>
    </row>
    <row r="18" spans="2:9" ht="15.75">
      <c r="B18" s="38">
        <v>9</v>
      </c>
      <c r="C18" s="38" t="s">
        <v>146</v>
      </c>
      <c r="D18" s="38"/>
      <c r="E18" s="38"/>
      <c r="F18" s="42"/>
    </row>
    <row r="19" spans="2:9" ht="15.75">
      <c r="B19" s="38">
        <v>10</v>
      </c>
      <c r="C19" s="38" t="s">
        <v>147</v>
      </c>
      <c r="D19" s="38"/>
      <c r="E19" s="38"/>
      <c r="F19" s="42"/>
    </row>
    <row r="20" spans="2:9" ht="15.75">
      <c r="B20" s="38">
        <v>11</v>
      </c>
      <c r="C20" s="38" t="s">
        <v>148</v>
      </c>
      <c r="D20" s="38"/>
      <c r="E20" s="38"/>
      <c r="F20" s="42"/>
    </row>
    <row r="21" spans="2:9" ht="15.75">
      <c r="B21" s="38">
        <v>12</v>
      </c>
      <c r="C21" s="38" t="s">
        <v>149</v>
      </c>
      <c r="D21" s="38"/>
      <c r="E21" s="38"/>
      <c r="F21" s="42"/>
      <c r="I21" s="30"/>
    </row>
    <row r="22" spans="2:9" ht="15.75">
      <c r="B22" s="104"/>
      <c r="C22" s="42"/>
      <c r="D22" s="42"/>
      <c r="E22" s="42"/>
      <c r="F22" s="42"/>
    </row>
    <row r="23" spans="2:9">
      <c r="B23" s="42"/>
      <c r="C23" s="41" t="s">
        <v>2</v>
      </c>
      <c r="D23" s="42"/>
      <c r="E23" s="42"/>
      <c r="F23" s="42"/>
    </row>
    <row r="24" spans="2:9">
      <c r="B24" t="s">
        <v>128</v>
      </c>
      <c r="E24" s="3"/>
    </row>
    <row r="25" spans="2:9">
      <c r="B25" t="s">
        <v>162</v>
      </c>
      <c r="E25" s="3"/>
    </row>
    <row r="26" spans="2:9">
      <c r="E26" s="3"/>
    </row>
    <row r="27" spans="2:9">
      <c r="B27" s="34" t="s">
        <v>163</v>
      </c>
      <c r="E27" s="117"/>
    </row>
    <row r="28" spans="2:9" ht="15.75">
      <c r="C28" s="169"/>
      <c r="D28" s="169"/>
      <c r="E28" s="169"/>
    </row>
    <row r="29" spans="2:9">
      <c r="D29" s="3"/>
      <c r="E29" s="3"/>
    </row>
    <row r="30" spans="2:9">
      <c r="C30" s="129" t="s">
        <v>136</v>
      </c>
      <c r="D30" s="129"/>
      <c r="E30" s="129"/>
    </row>
    <row r="31" spans="2:9">
      <c r="B31" s="33"/>
      <c r="C31" s="33"/>
      <c r="D31" s="33"/>
      <c r="E31" s="33"/>
      <c r="F31" s="33"/>
    </row>
    <row r="32" spans="2:9" ht="15.75">
      <c r="B32" s="36"/>
      <c r="C32" s="36"/>
      <c r="D32" s="36"/>
      <c r="E32" s="37"/>
      <c r="F32" s="36"/>
    </row>
    <row r="33" spans="2:6" ht="12.75" customHeight="1">
      <c r="B33" s="164" t="s">
        <v>169</v>
      </c>
      <c r="C33" s="164"/>
      <c r="D33" s="164"/>
      <c r="E33" s="164"/>
      <c r="F33" s="164"/>
    </row>
    <row r="34" spans="2:6" ht="12.75" customHeight="1">
      <c r="B34" s="177"/>
      <c r="C34" s="177"/>
      <c r="D34" s="177"/>
      <c r="E34" s="177"/>
      <c r="F34" s="177"/>
    </row>
    <row r="35" spans="2:6" ht="12.75" customHeight="1">
      <c r="B35" s="177"/>
      <c r="C35" s="177"/>
      <c r="D35" s="177"/>
      <c r="E35" s="177"/>
      <c r="F35" s="177"/>
    </row>
    <row r="36" spans="2:6" ht="12.75" customHeight="1">
      <c r="B36" s="177"/>
      <c r="C36" s="177"/>
      <c r="D36" s="177"/>
      <c r="E36" s="177"/>
      <c r="F36" s="177"/>
    </row>
  </sheetData>
  <mergeCells count="8">
    <mergeCell ref="B33:F36"/>
    <mergeCell ref="C28:E28"/>
    <mergeCell ref="C30:E30"/>
    <mergeCell ref="B2:E2"/>
    <mergeCell ref="B3:E3"/>
    <mergeCell ref="B5:E5"/>
    <mergeCell ref="C6:D6"/>
    <mergeCell ref="E7:F7"/>
  </mergeCells>
  <pageMargins left="0.8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F32"/>
  <sheetViews>
    <sheetView workbookViewId="0">
      <selection activeCell="A3" sqref="A3:E33"/>
    </sheetView>
  </sheetViews>
  <sheetFormatPr defaultRowHeight="12.75"/>
  <cols>
    <col min="1" max="1" width="4.85546875" customWidth="1"/>
    <col min="2" max="2" width="4" customWidth="1"/>
    <col min="3" max="3" width="41.42578125" customWidth="1"/>
    <col min="4" max="4" width="20.85546875" customWidth="1"/>
    <col min="5" max="5" width="17.7109375" customWidth="1"/>
  </cols>
  <sheetData>
    <row r="3" spans="2:6" ht="18.75">
      <c r="D3" s="3" t="s">
        <v>20</v>
      </c>
      <c r="F3" s="21"/>
    </row>
    <row r="4" spans="2:6" ht="18.75">
      <c r="B4" s="18"/>
      <c r="E4" s="19"/>
      <c r="F4" s="19"/>
    </row>
    <row r="5" spans="2:6" ht="18.75">
      <c r="C5" s="178" t="s">
        <v>0</v>
      </c>
      <c r="D5" s="178"/>
      <c r="E5" s="19"/>
      <c r="F5" s="19"/>
    </row>
    <row r="6" spans="2:6" ht="15.75">
      <c r="C6" s="179" t="s">
        <v>21</v>
      </c>
      <c r="D6" s="179"/>
      <c r="E6" s="26"/>
      <c r="F6" s="19"/>
    </row>
    <row r="7" spans="2:6" ht="15.75">
      <c r="B7" s="20"/>
      <c r="C7" s="138" t="s">
        <v>156</v>
      </c>
      <c r="D7" s="138"/>
      <c r="E7" s="19"/>
      <c r="F7" s="19"/>
    </row>
    <row r="8" spans="2:6">
      <c r="C8" s="27"/>
      <c r="D8" s="27"/>
    </row>
    <row r="9" spans="2:6">
      <c r="C9" s="137" t="s">
        <v>164</v>
      </c>
      <c r="D9" s="138"/>
    </row>
    <row r="11" spans="2:6" ht="13.5" thickBot="1"/>
    <row r="12" spans="2:6" ht="45.75" thickBot="1">
      <c r="B12" s="22" t="s">
        <v>7</v>
      </c>
      <c r="C12" s="23" t="s">
        <v>14</v>
      </c>
      <c r="D12" s="23" t="s">
        <v>157</v>
      </c>
    </row>
    <row r="13" spans="2:6" ht="45.75" thickBot="1">
      <c r="B13" s="24"/>
      <c r="C13" s="25" t="s">
        <v>159</v>
      </c>
      <c r="D13" s="25" t="s">
        <v>160</v>
      </c>
    </row>
    <row r="14" spans="2:6" ht="15.75" thickBot="1">
      <c r="B14" s="24"/>
      <c r="C14" s="25"/>
      <c r="D14" s="25"/>
    </row>
    <row r="15" spans="2:6" ht="15.75" thickBot="1">
      <c r="B15" s="24"/>
      <c r="C15" s="25"/>
      <c r="D15" s="25"/>
    </row>
    <row r="16" spans="2:6" ht="15.75" thickBot="1">
      <c r="B16" s="24"/>
      <c r="C16" s="25"/>
      <c r="D16" s="25"/>
    </row>
    <row r="17" spans="2:5" ht="15.75" thickBot="1">
      <c r="B17" s="24"/>
      <c r="C17" s="25"/>
      <c r="D17" s="25"/>
    </row>
    <row r="18" spans="2:5" ht="15.75" thickBot="1">
      <c r="B18" s="24"/>
      <c r="C18" s="25" t="s">
        <v>158</v>
      </c>
      <c r="D18" s="25"/>
    </row>
    <row r="23" spans="2:5" ht="16.5" thickBot="1">
      <c r="C23" s="7"/>
      <c r="D23" s="16"/>
      <c r="E23" s="15"/>
    </row>
    <row r="24" spans="2:5">
      <c r="C24" s="3"/>
      <c r="D24" s="3"/>
    </row>
    <row r="25" spans="2:5">
      <c r="D25" s="129" t="s">
        <v>15</v>
      </c>
      <c r="E25" s="129"/>
    </row>
    <row r="27" spans="2:5" ht="13.5" thickBot="1">
      <c r="B27" s="15"/>
      <c r="C27" s="15"/>
      <c r="D27" s="15"/>
      <c r="E27" s="15"/>
    </row>
    <row r="28" spans="2:5" ht="10.5" customHeight="1">
      <c r="C28" s="181" t="s">
        <v>165</v>
      </c>
      <c r="D28" s="181"/>
      <c r="E28" s="181"/>
    </row>
    <row r="29" spans="2:5" ht="10.5" customHeight="1">
      <c r="C29" s="181"/>
      <c r="D29" s="181"/>
      <c r="E29" s="181"/>
    </row>
    <row r="30" spans="2:5" ht="10.5" customHeight="1">
      <c r="C30" s="181"/>
      <c r="D30" s="181"/>
      <c r="E30" s="181"/>
    </row>
    <row r="31" spans="2:5" ht="10.5" customHeight="1">
      <c r="C31" s="181"/>
      <c r="D31" s="181"/>
      <c r="E31" s="181"/>
    </row>
    <row r="32" spans="2:5" ht="10.5" customHeight="1">
      <c r="C32" s="181"/>
      <c r="D32" s="181"/>
      <c r="E32" s="181"/>
    </row>
  </sheetData>
  <mergeCells count="6">
    <mergeCell ref="C5:D5"/>
    <mergeCell ref="C28:E32"/>
    <mergeCell ref="C6:D6"/>
    <mergeCell ref="D25:E25"/>
    <mergeCell ref="C7:D7"/>
    <mergeCell ref="C9:D9"/>
  </mergeCells>
  <phoneticPr fontId="16" type="noConversion"/>
  <pageMargins left="1.1299999999999999" right="0.4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Annual Reconciliation</vt:lpstr>
      <vt:lpstr>IERS Report (h)1</vt:lpstr>
      <vt:lpstr>Appendix i</vt:lpstr>
      <vt:lpstr>IERS Report 1</vt:lpstr>
      <vt:lpstr>IERS Report 2</vt:lpstr>
      <vt:lpstr>Report 3</vt:lpstr>
      <vt:lpstr>Report 4</vt:lpstr>
      <vt:lpstr>'Report 4'!Print_Area</vt:lpstr>
    </vt:vector>
  </TitlesOfParts>
  <Company>Meezan Bank Limitted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M.Talha</dc:creator>
  <cp:lastModifiedBy>razia sameem</cp:lastModifiedBy>
  <cp:lastPrinted>2010-08-23T07:55:09Z</cp:lastPrinted>
  <dcterms:created xsi:type="dcterms:W3CDTF">2006-12-05T11:15:24Z</dcterms:created>
  <dcterms:modified xsi:type="dcterms:W3CDTF">2010-09-03T05:07:51Z</dcterms:modified>
</cp:coreProperties>
</file>